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touskovam\Desktop\"/>
    </mc:Choice>
  </mc:AlternateContent>
  <xr:revisionPtr revIDLastSave="0" documentId="13_ncr:1_{3795D4D2-183D-4E7A-BB56-286028EB7DDC}" xr6:coauthVersionLast="45" xr6:coauthVersionMax="45" xr10:uidLastSave="{00000000-0000-0000-0000-000000000000}"/>
  <workbookProtection workbookAlgorithmName="SHA-512" workbookHashValue="gBncP9lXdfbCh/W0MqK+OuUKAmWHFuY3zrVz3eMPPsgQ03gQSH4HpydugjKkK1QkK5a1qejCoXzw/v68rK5pIA==" workbookSaltValue="56S9gFdi8lE9QX+6c9eRdQ==" workbookSpinCount="100000" lockStructure="1"/>
  <bookViews>
    <workbookView xWindow="-120" yWindow="-120" windowWidth="21840" windowHeight="13140" tabRatio="660" xr2:uid="{00000000-000D-0000-FFFF-FFFF00000000}"/>
  </bookViews>
  <sheets>
    <sheet name="POKYNY" sheetId="6" r:id="rId1"/>
    <sheet name="MEZIROČNÍ NAVÝŠENÍ CENY ZP" sheetId="1" r:id="rId2"/>
    <sheet name="ZMĚNY ZP OSTATNÍ" sheetId="7" r:id="rId3"/>
    <sheet name="VYŘAZENÍ ZP" sheetId="10" r:id="rId4"/>
    <sheet name="KS" sheetId="3" state="hidden" r:id="rId5"/>
    <sheet name="ČÍSELNÍK" sheetId="5" state="hidden" r:id="rId6"/>
    <sheet name="EVIDENCE MFC" sheetId="2" state="hidden" r:id="rId7"/>
    <sheet name="EVIDENCE OSTATNÍ" sheetId="9" state="hidden" r:id="rId8"/>
  </sheets>
  <externalReferences>
    <externalReference r:id="rId9"/>
  </externalReferences>
  <definedNames>
    <definedName name="_xlnm._FilterDatabase" localSheetId="5" hidden="1">ČÍSELNÍK!$A$1:$B$448</definedName>
    <definedName name="_xlnm._FilterDatabase" localSheetId="7" hidden="1">'EVIDENCE OSTATNÍ'!$A$1:$AD$53</definedName>
    <definedName name="_xlnm._FilterDatabase" localSheetId="1" hidden="1">'MEZIROČNÍ NAVÝŠENÍ CENY ZP'!$A$1:$P$53</definedName>
    <definedName name="JEDN">OFFSET([1]Seznamy!$B$2,0,0,COUNTA([1]Seznamy!$B$2:$B$200),1)</definedName>
    <definedName name="_xlnm.Print_Area" localSheetId="1">'MEZIROČNÍ NAVÝŠENÍ CENY ZP'!$A$1:$N$53</definedName>
    <definedName name="_xlnm.Print_Area" localSheetId="0">POKYNY!$A$1:$F$38</definedName>
    <definedName name="_xlnm.Print_Area" localSheetId="2">'ZMĚNY ZP OSTATNÍ'!$A$1:$T$102</definedName>
    <definedName name="VYR">OFFSET([1]Seznamy!$C$2,0,0,COUNTA([1]Seznamy!$C$2:$C$2000),1)</definedName>
    <definedName name="ZEM">OFFSET([1]Seznamy!$D$2,0,0,COUNTA([1]Seznamy!$D$2:$D$200),1)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1" i="7" l="1"/>
  <c r="R101" i="7"/>
  <c r="Q101" i="7"/>
  <c r="P101" i="7"/>
  <c r="O101" i="7"/>
  <c r="N101" i="7"/>
  <c r="M101" i="7"/>
  <c r="L101" i="7"/>
  <c r="K101" i="7"/>
  <c r="J101" i="7"/>
  <c r="S99" i="7"/>
  <c r="R99" i="7"/>
  <c r="Q99" i="7"/>
  <c r="P99" i="7"/>
  <c r="O99" i="7"/>
  <c r="N99" i="7"/>
  <c r="M99" i="7"/>
  <c r="L99" i="7"/>
  <c r="K99" i="7"/>
  <c r="J99" i="7"/>
  <c r="S97" i="7"/>
  <c r="R97" i="7"/>
  <c r="Q97" i="7"/>
  <c r="P97" i="7"/>
  <c r="O97" i="7"/>
  <c r="N97" i="7"/>
  <c r="M97" i="7"/>
  <c r="L97" i="7"/>
  <c r="K97" i="7"/>
  <c r="J97" i="7"/>
  <c r="S95" i="7"/>
  <c r="R95" i="7"/>
  <c r="Q95" i="7"/>
  <c r="P95" i="7"/>
  <c r="O95" i="7"/>
  <c r="N95" i="7"/>
  <c r="M95" i="7"/>
  <c r="L95" i="7"/>
  <c r="K95" i="7"/>
  <c r="J95" i="7"/>
  <c r="S93" i="7"/>
  <c r="R93" i="7"/>
  <c r="Q93" i="7"/>
  <c r="P93" i="7"/>
  <c r="O93" i="7"/>
  <c r="N93" i="7"/>
  <c r="M93" i="7"/>
  <c r="L93" i="7"/>
  <c r="K93" i="7"/>
  <c r="J93" i="7"/>
  <c r="S91" i="7"/>
  <c r="R91" i="7"/>
  <c r="Q91" i="7"/>
  <c r="P91" i="7"/>
  <c r="O91" i="7"/>
  <c r="N91" i="7"/>
  <c r="M91" i="7"/>
  <c r="L91" i="7"/>
  <c r="K91" i="7"/>
  <c r="J91" i="7"/>
  <c r="S89" i="7"/>
  <c r="R89" i="7"/>
  <c r="Q89" i="7"/>
  <c r="P89" i="7"/>
  <c r="O89" i="7"/>
  <c r="N89" i="7"/>
  <c r="M89" i="7"/>
  <c r="L89" i="7"/>
  <c r="K89" i="7"/>
  <c r="J89" i="7"/>
  <c r="S87" i="7"/>
  <c r="R87" i="7"/>
  <c r="Q87" i="7"/>
  <c r="P87" i="7"/>
  <c r="O87" i="7"/>
  <c r="N87" i="7"/>
  <c r="M87" i="7"/>
  <c r="L87" i="7"/>
  <c r="K87" i="7"/>
  <c r="J87" i="7"/>
  <c r="S85" i="7"/>
  <c r="R85" i="7"/>
  <c r="Q85" i="7"/>
  <c r="P85" i="7"/>
  <c r="O85" i="7"/>
  <c r="N85" i="7"/>
  <c r="M85" i="7"/>
  <c r="L85" i="7"/>
  <c r="K85" i="7"/>
  <c r="J85" i="7"/>
  <c r="S83" i="7"/>
  <c r="R83" i="7"/>
  <c r="Q83" i="7"/>
  <c r="P83" i="7"/>
  <c r="O83" i="7"/>
  <c r="N83" i="7"/>
  <c r="M83" i="7"/>
  <c r="L83" i="7"/>
  <c r="K83" i="7"/>
  <c r="J83" i="7"/>
  <c r="S81" i="7"/>
  <c r="R81" i="7"/>
  <c r="Q81" i="7"/>
  <c r="P81" i="7"/>
  <c r="O81" i="7"/>
  <c r="N81" i="7"/>
  <c r="M81" i="7"/>
  <c r="L81" i="7"/>
  <c r="K81" i="7"/>
  <c r="J81" i="7"/>
  <c r="S79" i="7"/>
  <c r="R79" i="7"/>
  <c r="Q79" i="7"/>
  <c r="P79" i="7"/>
  <c r="O79" i="7"/>
  <c r="N79" i="7"/>
  <c r="M79" i="7"/>
  <c r="L79" i="7"/>
  <c r="K79" i="7"/>
  <c r="J79" i="7"/>
  <c r="S77" i="7"/>
  <c r="R77" i="7"/>
  <c r="Q77" i="7"/>
  <c r="P77" i="7"/>
  <c r="O77" i="7"/>
  <c r="N77" i="7"/>
  <c r="M77" i="7"/>
  <c r="L77" i="7"/>
  <c r="K77" i="7"/>
  <c r="J77" i="7"/>
  <c r="S75" i="7"/>
  <c r="R75" i="7"/>
  <c r="Q75" i="7"/>
  <c r="P75" i="7"/>
  <c r="O75" i="7"/>
  <c r="N75" i="7"/>
  <c r="M75" i="7"/>
  <c r="L75" i="7"/>
  <c r="K75" i="7"/>
  <c r="J75" i="7"/>
  <c r="S73" i="7"/>
  <c r="R73" i="7"/>
  <c r="Q73" i="7"/>
  <c r="P73" i="7"/>
  <c r="O73" i="7"/>
  <c r="N73" i="7"/>
  <c r="M73" i="7"/>
  <c r="L73" i="7"/>
  <c r="K73" i="7"/>
  <c r="J73" i="7"/>
  <c r="S71" i="7"/>
  <c r="R71" i="7"/>
  <c r="Q71" i="7"/>
  <c r="P71" i="7"/>
  <c r="O71" i="7"/>
  <c r="N71" i="7"/>
  <c r="M71" i="7"/>
  <c r="L71" i="7"/>
  <c r="K71" i="7"/>
  <c r="J71" i="7"/>
  <c r="S69" i="7"/>
  <c r="R69" i="7"/>
  <c r="Q69" i="7"/>
  <c r="P69" i="7"/>
  <c r="O69" i="7"/>
  <c r="N69" i="7"/>
  <c r="M69" i="7"/>
  <c r="L69" i="7"/>
  <c r="K69" i="7"/>
  <c r="J69" i="7"/>
  <c r="S67" i="7"/>
  <c r="R67" i="7"/>
  <c r="Q67" i="7"/>
  <c r="P67" i="7"/>
  <c r="O67" i="7"/>
  <c r="N67" i="7"/>
  <c r="M67" i="7"/>
  <c r="L67" i="7"/>
  <c r="K67" i="7"/>
  <c r="J67" i="7"/>
  <c r="S65" i="7"/>
  <c r="R65" i="7"/>
  <c r="Q65" i="7"/>
  <c r="P65" i="7"/>
  <c r="O65" i="7"/>
  <c r="N65" i="7"/>
  <c r="M65" i="7"/>
  <c r="L65" i="7"/>
  <c r="K65" i="7"/>
  <c r="J65" i="7"/>
  <c r="S63" i="7"/>
  <c r="R63" i="7"/>
  <c r="Q63" i="7"/>
  <c r="P63" i="7"/>
  <c r="O63" i="7"/>
  <c r="N63" i="7"/>
  <c r="M63" i="7"/>
  <c r="L63" i="7"/>
  <c r="K63" i="7"/>
  <c r="J63" i="7"/>
  <c r="S61" i="7"/>
  <c r="R61" i="7"/>
  <c r="Q61" i="7"/>
  <c r="P61" i="7"/>
  <c r="O61" i="7"/>
  <c r="N61" i="7"/>
  <c r="M61" i="7"/>
  <c r="L61" i="7"/>
  <c r="K61" i="7"/>
  <c r="J61" i="7"/>
  <c r="S59" i="7"/>
  <c r="R59" i="7"/>
  <c r="Q59" i="7"/>
  <c r="P59" i="7"/>
  <c r="O59" i="7"/>
  <c r="N59" i="7"/>
  <c r="M59" i="7"/>
  <c r="L59" i="7"/>
  <c r="K59" i="7"/>
  <c r="J59" i="7"/>
  <c r="S57" i="7"/>
  <c r="R57" i="7"/>
  <c r="Q57" i="7"/>
  <c r="P57" i="7"/>
  <c r="O57" i="7"/>
  <c r="N57" i="7"/>
  <c r="M57" i="7"/>
  <c r="L57" i="7"/>
  <c r="K57" i="7"/>
  <c r="J57" i="7"/>
  <c r="S55" i="7"/>
  <c r="R55" i="7"/>
  <c r="Q55" i="7"/>
  <c r="P55" i="7"/>
  <c r="O55" i="7"/>
  <c r="N55" i="7"/>
  <c r="M55" i="7"/>
  <c r="L55" i="7"/>
  <c r="K55" i="7"/>
  <c r="J55" i="7"/>
  <c r="S53" i="7"/>
  <c r="R53" i="7"/>
  <c r="Q53" i="7"/>
  <c r="P53" i="7"/>
  <c r="O53" i="7"/>
  <c r="N53" i="7"/>
  <c r="M53" i="7"/>
  <c r="L53" i="7"/>
  <c r="K53" i="7"/>
  <c r="J53" i="7"/>
  <c r="S51" i="7"/>
  <c r="R51" i="7"/>
  <c r="Q51" i="7"/>
  <c r="P51" i="7"/>
  <c r="O51" i="7"/>
  <c r="N51" i="7"/>
  <c r="M51" i="7"/>
  <c r="L51" i="7"/>
  <c r="K51" i="7"/>
  <c r="J51" i="7"/>
  <c r="S49" i="7"/>
  <c r="R49" i="7"/>
  <c r="Q49" i="7"/>
  <c r="P49" i="7"/>
  <c r="O49" i="7"/>
  <c r="N49" i="7"/>
  <c r="M49" i="7"/>
  <c r="L49" i="7"/>
  <c r="K49" i="7"/>
  <c r="J49" i="7"/>
  <c r="S47" i="7"/>
  <c r="R47" i="7"/>
  <c r="Q47" i="7"/>
  <c r="P47" i="7"/>
  <c r="O47" i="7"/>
  <c r="N47" i="7"/>
  <c r="M47" i="7"/>
  <c r="L47" i="7"/>
  <c r="K47" i="7"/>
  <c r="J47" i="7"/>
  <c r="S45" i="7"/>
  <c r="R45" i="7"/>
  <c r="Q45" i="7"/>
  <c r="P45" i="7"/>
  <c r="O45" i="7"/>
  <c r="N45" i="7"/>
  <c r="M45" i="7"/>
  <c r="L45" i="7"/>
  <c r="K45" i="7"/>
  <c r="J45" i="7"/>
  <c r="S43" i="7"/>
  <c r="R43" i="7"/>
  <c r="Q43" i="7"/>
  <c r="P43" i="7"/>
  <c r="O43" i="7"/>
  <c r="N43" i="7"/>
  <c r="M43" i="7"/>
  <c r="L43" i="7"/>
  <c r="K43" i="7"/>
  <c r="J43" i="7"/>
  <c r="S41" i="7"/>
  <c r="R41" i="7"/>
  <c r="Q41" i="7"/>
  <c r="P41" i="7"/>
  <c r="O41" i="7"/>
  <c r="N41" i="7"/>
  <c r="M41" i="7"/>
  <c r="L41" i="7"/>
  <c r="K41" i="7"/>
  <c r="J41" i="7"/>
  <c r="S39" i="7"/>
  <c r="R39" i="7"/>
  <c r="Q39" i="7"/>
  <c r="P39" i="7"/>
  <c r="O39" i="7"/>
  <c r="N39" i="7"/>
  <c r="M39" i="7"/>
  <c r="L39" i="7"/>
  <c r="K39" i="7"/>
  <c r="J39" i="7"/>
  <c r="S37" i="7"/>
  <c r="R37" i="7"/>
  <c r="Q37" i="7"/>
  <c r="P37" i="7"/>
  <c r="O37" i="7"/>
  <c r="N37" i="7"/>
  <c r="M37" i="7"/>
  <c r="L37" i="7"/>
  <c r="K37" i="7"/>
  <c r="J37" i="7"/>
  <c r="S35" i="7"/>
  <c r="R35" i="7"/>
  <c r="Q35" i="7"/>
  <c r="P35" i="7"/>
  <c r="O35" i="7"/>
  <c r="N35" i="7"/>
  <c r="M35" i="7"/>
  <c r="L35" i="7"/>
  <c r="K35" i="7"/>
  <c r="J35" i="7"/>
  <c r="S33" i="7"/>
  <c r="R33" i="7"/>
  <c r="Q33" i="7"/>
  <c r="P33" i="7"/>
  <c r="O33" i="7"/>
  <c r="N33" i="7"/>
  <c r="M33" i="7"/>
  <c r="L33" i="7"/>
  <c r="K33" i="7"/>
  <c r="J33" i="7"/>
  <c r="S31" i="7"/>
  <c r="R31" i="7"/>
  <c r="Q31" i="7"/>
  <c r="P31" i="7"/>
  <c r="O31" i="7"/>
  <c r="N31" i="7"/>
  <c r="M31" i="7"/>
  <c r="L31" i="7"/>
  <c r="K31" i="7"/>
  <c r="J31" i="7"/>
  <c r="S29" i="7"/>
  <c r="R29" i="7"/>
  <c r="Q29" i="7"/>
  <c r="P29" i="7"/>
  <c r="O29" i="7"/>
  <c r="N29" i="7"/>
  <c r="M29" i="7"/>
  <c r="L29" i="7"/>
  <c r="K29" i="7"/>
  <c r="J29" i="7"/>
  <c r="S27" i="7"/>
  <c r="R27" i="7"/>
  <c r="Q27" i="7"/>
  <c r="P27" i="7"/>
  <c r="O27" i="7"/>
  <c r="N27" i="7"/>
  <c r="M27" i="7"/>
  <c r="L27" i="7"/>
  <c r="K27" i="7"/>
  <c r="J27" i="7"/>
  <c r="S25" i="7"/>
  <c r="R25" i="7"/>
  <c r="Q25" i="7"/>
  <c r="P25" i="7"/>
  <c r="O25" i="7"/>
  <c r="N25" i="7"/>
  <c r="M25" i="7"/>
  <c r="L25" i="7"/>
  <c r="K25" i="7"/>
  <c r="J25" i="7"/>
  <c r="S23" i="7"/>
  <c r="R23" i="7"/>
  <c r="Q23" i="7"/>
  <c r="P23" i="7"/>
  <c r="O23" i="7"/>
  <c r="N23" i="7"/>
  <c r="M23" i="7"/>
  <c r="L23" i="7"/>
  <c r="K23" i="7"/>
  <c r="J23" i="7"/>
  <c r="S21" i="7"/>
  <c r="R21" i="7"/>
  <c r="Q21" i="7"/>
  <c r="P21" i="7"/>
  <c r="O21" i="7"/>
  <c r="N21" i="7"/>
  <c r="M21" i="7"/>
  <c r="L21" i="7"/>
  <c r="K21" i="7"/>
  <c r="J21" i="7"/>
  <c r="S19" i="7"/>
  <c r="R19" i="7"/>
  <c r="Q19" i="7"/>
  <c r="P19" i="7"/>
  <c r="O19" i="7"/>
  <c r="N19" i="7"/>
  <c r="M19" i="7"/>
  <c r="L19" i="7"/>
  <c r="K19" i="7"/>
  <c r="J19" i="7"/>
  <c r="S17" i="7"/>
  <c r="R17" i="7"/>
  <c r="Q17" i="7"/>
  <c r="P17" i="7"/>
  <c r="O17" i="7"/>
  <c r="N17" i="7"/>
  <c r="M17" i="7"/>
  <c r="L17" i="7"/>
  <c r="K17" i="7"/>
  <c r="J17" i="7"/>
  <c r="S15" i="7"/>
  <c r="R15" i="7"/>
  <c r="Q15" i="7"/>
  <c r="P15" i="7"/>
  <c r="O15" i="7"/>
  <c r="N15" i="7"/>
  <c r="M15" i="7"/>
  <c r="L15" i="7"/>
  <c r="K15" i="7"/>
  <c r="J15" i="7"/>
  <c r="S13" i="7"/>
  <c r="R13" i="7"/>
  <c r="Q13" i="7"/>
  <c r="P13" i="7"/>
  <c r="O13" i="7"/>
  <c r="N13" i="7"/>
  <c r="M13" i="7"/>
  <c r="L13" i="7"/>
  <c r="K13" i="7"/>
  <c r="J13" i="7"/>
  <c r="S11" i="7"/>
  <c r="R11" i="7"/>
  <c r="Q11" i="7"/>
  <c r="P11" i="7"/>
  <c r="O11" i="7"/>
  <c r="N11" i="7"/>
  <c r="M11" i="7"/>
  <c r="L11" i="7"/>
  <c r="K11" i="7"/>
  <c r="J11" i="7"/>
  <c r="S9" i="7"/>
  <c r="R9" i="7"/>
  <c r="Q9" i="7"/>
  <c r="P9" i="7"/>
  <c r="O9" i="7"/>
  <c r="N9" i="7"/>
  <c r="M9" i="7"/>
  <c r="L9" i="7"/>
  <c r="K9" i="7"/>
  <c r="J9" i="7"/>
  <c r="S7" i="7"/>
  <c r="R7" i="7"/>
  <c r="Q7" i="7"/>
  <c r="P7" i="7"/>
  <c r="O7" i="7"/>
  <c r="N7" i="7"/>
  <c r="M7" i="7"/>
  <c r="L7" i="7"/>
  <c r="K7" i="7"/>
  <c r="J7" i="7"/>
  <c r="S5" i="7"/>
  <c r="R5" i="7"/>
  <c r="Q5" i="7"/>
  <c r="P5" i="7"/>
  <c r="O5" i="7"/>
  <c r="N5" i="7"/>
  <c r="M5" i="7"/>
  <c r="L5" i="7"/>
  <c r="K5" i="7"/>
  <c r="J5" i="7"/>
  <c r="U6" i="7" s="1"/>
  <c r="S3" i="7"/>
  <c r="R3" i="7"/>
  <c r="Q3" i="7"/>
  <c r="P3" i="7"/>
  <c r="O3" i="7"/>
  <c r="N3" i="7"/>
  <c r="M3" i="7"/>
  <c r="L3" i="7"/>
  <c r="K3" i="7"/>
  <c r="J3" i="7"/>
  <c r="Z4" i="7"/>
  <c r="Y4" i="7"/>
  <c r="W4" i="7"/>
  <c r="AD102" i="7"/>
  <c r="AC102" i="7"/>
  <c r="AB102" i="7"/>
  <c r="AA102" i="7"/>
  <c r="Z102" i="7"/>
  <c r="Y102" i="7"/>
  <c r="X102" i="7"/>
  <c r="W102" i="7"/>
  <c r="V102" i="7"/>
  <c r="U102" i="7"/>
  <c r="AD100" i="7"/>
  <c r="AC100" i="7"/>
  <c r="AB100" i="7"/>
  <c r="AA100" i="7"/>
  <c r="Z100" i="7"/>
  <c r="Y100" i="7"/>
  <c r="X100" i="7"/>
  <c r="W100" i="7"/>
  <c r="V100" i="7"/>
  <c r="U100" i="7"/>
  <c r="AD98" i="7"/>
  <c r="AC98" i="7"/>
  <c r="AB98" i="7"/>
  <c r="AA98" i="7"/>
  <c r="Z98" i="7"/>
  <c r="Y98" i="7"/>
  <c r="X98" i="7"/>
  <c r="W98" i="7"/>
  <c r="V98" i="7"/>
  <c r="U98" i="7"/>
  <c r="AD96" i="7"/>
  <c r="AC96" i="7"/>
  <c r="AB96" i="7"/>
  <c r="AA96" i="7"/>
  <c r="Z96" i="7"/>
  <c r="Y96" i="7"/>
  <c r="X96" i="7"/>
  <c r="W96" i="7"/>
  <c r="V96" i="7"/>
  <c r="U96" i="7"/>
  <c r="AD94" i="7"/>
  <c r="AC94" i="7"/>
  <c r="AB94" i="7"/>
  <c r="AA94" i="7"/>
  <c r="Z94" i="7"/>
  <c r="Y94" i="7"/>
  <c r="X94" i="7"/>
  <c r="W94" i="7"/>
  <c r="V94" i="7"/>
  <c r="U94" i="7"/>
  <c r="AD92" i="7"/>
  <c r="AC92" i="7"/>
  <c r="AB92" i="7"/>
  <c r="AA92" i="7"/>
  <c r="Z92" i="7"/>
  <c r="Y92" i="7"/>
  <c r="X92" i="7"/>
  <c r="W92" i="7"/>
  <c r="V92" i="7"/>
  <c r="U92" i="7"/>
  <c r="AD90" i="7"/>
  <c r="AC90" i="7"/>
  <c r="AB90" i="7"/>
  <c r="AA90" i="7"/>
  <c r="Z90" i="7"/>
  <c r="Y90" i="7"/>
  <c r="X90" i="7"/>
  <c r="W90" i="7"/>
  <c r="V90" i="7"/>
  <c r="U90" i="7"/>
  <c r="AD88" i="7"/>
  <c r="AC88" i="7"/>
  <c r="AB88" i="7"/>
  <c r="AA88" i="7"/>
  <c r="Z88" i="7"/>
  <c r="Y88" i="7"/>
  <c r="X88" i="7"/>
  <c r="W88" i="7"/>
  <c r="V88" i="7"/>
  <c r="U88" i="7"/>
  <c r="AD86" i="7"/>
  <c r="AC86" i="7"/>
  <c r="AB86" i="7"/>
  <c r="AA86" i="7"/>
  <c r="Z86" i="7"/>
  <c r="Y86" i="7"/>
  <c r="X86" i="7"/>
  <c r="W86" i="7"/>
  <c r="V86" i="7"/>
  <c r="U86" i="7"/>
  <c r="AD84" i="7"/>
  <c r="AC84" i="7"/>
  <c r="AB84" i="7"/>
  <c r="AA84" i="7"/>
  <c r="Z84" i="7"/>
  <c r="Y84" i="7"/>
  <c r="X84" i="7"/>
  <c r="W84" i="7"/>
  <c r="V84" i="7"/>
  <c r="U84" i="7"/>
  <c r="AD82" i="7"/>
  <c r="AC82" i="7"/>
  <c r="AB82" i="7"/>
  <c r="AA82" i="7"/>
  <c r="Z82" i="7"/>
  <c r="Y82" i="7"/>
  <c r="X82" i="7"/>
  <c r="W82" i="7"/>
  <c r="V82" i="7"/>
  <c r="U82" i="7"/>
  <c r="AD80" i="7"/>
  <c r="AC80" i="7"/>
  <c r="AB80" i="7"/>
  <c r="AA80" i="7"/>
  <c r="Z80" i="7"/>
  <c r="Y80" i="7"/>
  <c r="X80" i="7"/>
  <c r="W80" i="7"/>
  <c r="V80" i="7"/>
  <c r="U80" i="7"/>
  <c r="AD78" i="7"/>
  <c r="AC78" i="7"/>
  <c r="AB78" i="7"/>
  <c r="AA78" i="7"/>
  <c r="Z78" i="7"/>
  <c r="Y78" i="7"/>
  <c r="X78" i="7"/>
  <c r="W78" i="7"/>
  <c r="V78" i="7"/>
  <c r="U78" i="7"/>
  <c r="AD76" i="7"/>
  <c r="AC76" i="7"/>
  <c r="AB76" i="7"/>
  <c r="AA76" i="7"/>
  <c r="Z76" i="7"/>
  <c r="Y76" i="7"/>
  <c r="X76" i="7"/>
  <c r="W76" i="7"/>
  <c r="V76" i="7"/>
  <c r="U76" i="7"/>
  <c r="AD74" i="7"/>
  <c r="AC74" i="7"/>
  <c r="AB74" i="7"/>
  <c r="AA74" i="7"/>
  <c r="Z74" i="7"/>
  <c r="Y74" i="7"/>
  <c r="X74" i="7"/>
  <c r="W74" i="7"/>
  <c r="V74" i="7"/>
  <c r="U74" i="7"/>
  <c r="AD72" i="7"/>
  <c r="AC72" i="7"/>
  <c r="AB72" i="7"/>
  <c r="AA72" i="7"/>
  <c r="Z72" i="7"/>
  <c r="Y72" i="7"/>
  <c r="X72" i="7"/>
  <c r="W72" i="7"/>
  <c r="V72" i="7"/>
  <c r="U72" i="7"/>
  <c r="AD70" i="7"/>
  <c r="AC70" i="7"/>
  <c r="AB70" i="7"/>
  <c r="AA70" i="7"/>
  <c r="Z70" i="7"/>
  <c r="Y70" i="7"/>
  <c r="X70" i="7"/>
  <c r="W70" i="7"/>
  <c r="V70" i="7"/>
  <c r="U70" i="7"/>
  <c r="AD68" i="7"/>
  <c r="AC68" i="7"/>
  <c r="AB68" i="7"/>
  <c r="AA68" i="7"/>
  <c r="Z68" i="7"/>
  <c r="Y68" i="7"/>
  <c r="X68" i="7"/>
  <c r="W68" i="7"/>
  <c r="V68" i="7"/>
  <c r="U68" i="7"/>
  <c r="AD66" i="7"/>
  <c r="AC66" i="7"/>
  <c r="AB66" i="7"/>
  <c r="AA66" i="7"/>
  <c r="Z66" i="7"/>
  <c r="Y66" i="7"/>
  <c r="X66" i="7"/>
  <c r="W66" i="7"/>
  <c r="V66" i="7"/>
  <c r="U66" i="7"/>
  <c r="AD64" i="7"/>
  <c r="AC64" i="7"/>
  <c r="AB64" i="7"/>
  <c r="AA64" i="7"/>
  <c r="Z64" i="7"/>
  <c r="Y64" i="7"/>
  <c r="X64" i="7"/>
  <c r="W64" i="7"/>
  <c r="V64" i="7"/>
  <c r="U64" i="7"/>
  <c r="AD62" i="7"/>
  <c r="AC62" i="7"/>
  <c r="AB62" i="7"/>
  <c r="AA62" i="7"/>
  <c r="Z62" i="7"/>
  <c r="Y62" i="7"/>
  <c r="X62" i="7"/>
  <c r="W62" i="7"/>
  <c r="V62" i="7"/>
  <c r="U62" i="7"/>
  <c r="AD60" i="7"/>
  <c r="AC60" i="7"/>
  <c r="AB60" i="7"/>
  <c r="AA60" i="7"/>
  <c r="Z60" i="7"/>
  <c r="Y60" i="7"/>
  <c r="X60" i="7"/>
  <c r="W60" i="7"/>
  <c r="V60" i="7"/>
  <c r="U60" i="7"/>
  <c r="AD58" i="7"/>
  <c r="AC58" i="7"/>
  <c r="AB58" i="7"/>
  <c r="AA58" i="7"/>
  <c r="Z58" i="7"/>
  <c r="Y58" i="7"/>
  <c r="X58" i="7"/>
  <c r="W58" i="7"/>
  <c r="V58" i="7"/>
  <c r="U58" i="7"/>
  <c r="AD56" i="7"/>
  <c r="AC56" i="7"/>
  <c r="AB56" i="7"/>
  <c r="AA56" i="7"/>
  <c r="Z56" i="7"/>
  <c r="Y56" i="7"/>
  <c r="X56" i="7"/>
  <c r="W56" i="7"/>
  <c r="V56" i="7"/>
  <c r="U56" i="7"/>
  <c r="AD54" i="7"/>
  <c r="AC54" i="7"/>
  <c r="AB54" i="7"/>
  <c r="AA54" i="7"/>
  <c r="Z54" i="7"/>
  <c r="Y54" i="7"/>
  <c r="X54" i="7"/>
  <c r="W54" i="7"/>
  <c r="V54" i="7"/>
  <c r="U54" i="7"/>
  <c r="AD52" i="7"/>
  <c r="AC52" i="7"/>
  <c r="AB52" i="7"/>
  <c r="AA52" i="7"/>
  <c r="Z52" i="7"/>
  <c r="Y52" i="7"/>
  <c r="X52" i="7"/>
  <c r="W52" i="7"/>
  <c r="V52" i="7"/>
  <c r="U52" i="7"/>
  <c r="AD50" i="7"/>
  <c r="AC50" i="7"/>
  <c r="AB50" i="7"/>
  <c r="AA50" i="7"/>
  <c r="Z50" i="7"/>
  <c r="Y50" i="7"/>
  <c r="X50" i="7"/>
  <c r="W50" i="7"/>
  <c r="V50" i="7"/>
  <c r="U50" i="7"/>
  <c r="AD48" i="7"/>
  <c r="AC48" i="7"/>
  <c r="AB48" i="7"/>
  <c r="AA48" i="7"/>
  <c r="Z48" i="7"/>
  <c r="Y48" i="7"/>
  <c r="X48" i="7"/>
  <c r="W48" i="7"/>
  <c r="V48" i="7"/>
  <c r="U48" i="7"/>
  <c r="AD46" i="7"/>
  <c r="AC46" i="7"/>
  <c r="AB46" i="7"/>
  <c r="AA46" i="7"/>
  <c r="Z46" i="7"/>
  <c r="Y46" i="7"/>
  <c r="X46" i="7"/>
  <c r="W46" i="7"/>
  <c r="V46" i="7"/>
  <c r="U46" i="7"/>
  <c r="AD44" i="7"/>
  <c r="AC44" i="7"/>
  <c r="AB44" i="7"/>
  <c r="AA44" i="7"/>
  <c r="Z44" i="7"/>
  <c r="Y44" i="7"/>
  <c r="X44" i="7"/>
  <c r="W44" i="7"/>
  <c r="V44" i="7"/>
  <c r="U44" i="7"/>
  <c r="AD42" i="7"/>
  <c r="AC42" i="7"/>
  <c r="AB42" i="7"/>
  <c r="AA42" i="7"/>
  <c r="Z42" i="7"/>
  <c r="Y42" i="7"/>
  <c r="X42" i="7"/>
  <c r="W42" i="7"/>
  <c r="V42" i="7"/>
  <c r="U42" i="7"/>
  <c r="AD40" i="7"/>
  <c r="AC40" i="7"/>
  <c r="AB40" i="7"/>
  <c r="AA40" i="7"/>
  <c r="Z40" i="7"/>
  <c r="Y40" i="7"/>
  <c r="X40" i="7"/>
  <c r="W40" i="7"/>
  <c r="V40" i="7"/>
  <c r="U40" i="7"/>
  <c r="AD38" i="7"/>
  <c r="AC38" i="7"/>
  <c r="AB38" i="7"/>
  <c r="AA38" i="7"/>
  <c r="Z38" i="7"/>
  <c r="Y38" i="7"/>
  <c r="X38" i="7"/>
  <c r="W38" i="7"/>
  <c r="V38" i="7"/>
  <c r="U38" i="7"/>
  <c r="AD36" i="7"/>
  <c r="AC36" i="7"/>
  <c r="AB36" i="7"/>
  <c r="AA36" i="7"/>
  <c r="Z36" i="7"/>
  <c r="Y36" i="7"/>
  <c r="X36" i="7"/>
  <c r="W36" i="7"/>
  <c r="V36" i="7"/>
  <c r="U36" i="7"/>
  <c r="AD34" i="7"/>
  <c r="AC34" i="7"/>
  <c r="AB34" i="7"/>
  <c r="AA34" i="7"/>
  <c r="Z34" i="7"/>
  <c r="Y34" i="7"/>
  <c r="X34" i="7"/>
  <c r="W34" i="7"/>
  <c r="V34" i="7"/>
  <c r="AD32" i="7"/>
  <c r="AC32" i="7"/>
  <c r="AB32" i="7"/>
  <c r="AA32" i="7"/>
  <c r="Z32" i="7"/>
  <c r="Y32" i="7"/>
  <c r="X32" i="7"/>
  <c r="W32" i="7"/>
  <c r="V32" i="7"/>
  <c r="U32" i="7"/>
  <c r="AD30" i="7"/>
  <c r="AC30" i="7"/>
  <c r="AB30" i="7"/>
  <c r="AA30" i="7"/>
  <c r="Z30" i="7"/>
  <c r="Y30" i="7"/>
  <c r="X30" i="7"/>
  <c r="W30" i="7"/>
  <c r="V30" i="7"/>
  <c r="U30" i="7"/>
  <c r="AD28" i="7"/>
  <c r="AC28" i="7"/>
  <c r="AB28" i="7"/>
  <c r="AA28" i="7"/>
  <c r="Z28" i="7"/>
  <c r="Y28" i="7"/>
  <c r="X28" i="7"/>
  <c r="W28" i="7"/>
  <c r="V28" i="7"/>
  <c r="U28" i="7"/>
  <c r="AD26" i="7"/>
  <c r="AC26" i="7"/>
  <c r="AB26" i="7"/>
  <c r="AA26" i="7"/>
  <c r="Z26" i="7"/>
  <c r="Y26" i="7"/>
  <c r="X26" i="7"/>
  <c r="W26" i="7"/>
  <c r="V26" i="7"/>
  <c r="U26" i="7"/>
  <c r="AD24" i="7"/>
  <c r="AC24" i="7"/>
  <c r="AB24" i="7"/>
  <c r="AA24" i="7"/>
  <c r="Z24" i="7"/>
  <c r="Y24" i="7"/>
  <c r="X24" i="7"/>
  <c r="W24" i="7"/>
  <c r="V24" i="7"/>
  <c r="U24" i="7"/>
  <c r="AD22" i="7"/>
  <c r="AC22" i="7"/>
  <c r="AB22" i="7"/>
  <c r="AA22" i="7"/>
  <c r="Z22" i="7"/>
  <c r="Y22" i="7"/>
  <c r="X22" i="7"/>
  <c r="W22" i="7"/>
  <c r="V22" i="7"/>
  <c r="U22" i="7"/>
  <c r="AD20" i="7"/>
  <c r="AC20" i="7"/>
  <c r="AB20" i="7"/>
  <c r="AA20" i="7"/>
  <c r="Z20" i="7"/>
  <c r="Y20" i="7"/>
  <c r="X20" i="7"/>
  <c r="W20" i="7"/>
  <c r="V20" i="7"/>
  <c r="U20" i="7"/>
  <c r="AD18" i="7"/>
  <c r="AC18" i="7"/>
  <c r="AB18" i="7"/>
  <c r="AA18" i="7"/>
  <c r="Z18" i="7"/>
  <c r="Y18" i="7"/>
  <c r="X18" i="7"/>
  <c r="W18" i="7"/>
  <c r="V18" i="7"/>
  <c r="U18" i="7"/>
  <c r="AD16" i="7"/>
  <c r="AC16" i="7"/>
  <c r="AB16" i="7"/>
  <c r="AA16" i="7"/>
  <c r="Z16" i="7"/>
  <c r="Y16" i="7"/>
  <c r="X16" i="7"/>
  <c r="W16" i="7"/>
  <c r="V16" i="7"/>
  <c r="U16" i="7"/>
  <c r="AD14" i="7"/>
  <c r="AC14" i="7"/>
  <c r="AB14" i="7"/>
  <c r="AA14" i="7"/>
  <c r="Z14" i="7"/>
  <c r="Y14" i="7"/>
  <c r="X14" i="7"/>
  <c r="W14" i="7"/>
  <c r="V14" i="7"/>
  <c r="U14" i="7"/>
  <c r="AD12" i="7"/>
  <c r="AC12" i="7"/>
  <c r="AB12" i="7"/>
  <c r="AA12" i="7"/>
  <c r="Z12" i="7"/>
  <c r="Y12" i="7"/>
  <c r="X12" i="7"/>
  <c r="W12" i="7"/>
  <c r="V12" i="7"/>
  <c r="U12" i="7"/>
  <c r="AD10" i="7"/>
  <c r="AC10" i="7"/>
  <c r="AB10" i="7"/>
  <c r="AA10" i="7"/>
  <c r="Z10" i="7"/>
  <c r="Y10" i="7"/>
  <c r="X10" i="7"/>
  <c r="W10" i="7"/>
  <c r="V10" i="7"/>
  <c r="U10" i="7"/>
  <c r="AD8" i="7"/>
  <c r="AC8" i="7"/>
  <c r="AB8" i="7"/>
  <c r="AA8" i="7"/>
  <c r="Z8" i="7"/>
  <c r="Y8" i="7"/>
  <c r="X8" i="7"/>
  <c r="W8" i="7"/>
  <c r="V8" i="7"/>
  <c r="U8" i="7"/>
  <c r="AD6" i="7"/>
  <c r="AC6" i="7"/>
  <c r="AB6" i="7"/>
  <c r="AA6" i="7"/>
  <c r="Z6" i="7"/>
  <c r="Y6" i="7"/>
  <c r="X6" i="7"/>
  <c r="W6" i="7"/>
  <c r="V6" i="7"/>
  <c r="AD4" i="7"/>
  <c r="AC4" i="7"/>
  <c r="AB4" i="7"/>
  <c r="AA4" i="7"/>
  <c r="X4" i="7"/>
  <c r="A6" i="10" l="1"/>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4" i="10"/>
  <c r="R4" i="1" l="1"/>
  <c r="L4" i="1"/>
  <c r="D3" i="2" l="1"/>
  <c r="K3" i="2"/>
  <c r="J5" i="9" l="1"/>
  <c r="K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4" i="9"/>
  <c r="C3" i="2"/>
  <c r="F10" i="9" l="1"/>
  <c r="B6" i="9"/>
  <c r="D6" i="9"/>
  <c r="E6" i="9"/>
  <c r="F6" i="9"/>
  <c r="H6" i="9"/>
  <c r="I6" i="9"/>
  <c r="J6" i="9"/>
  <c r="K6" i="9"/>
  <c r="L6" i="9"/>
  <c r="M6" i="9"/>
  <c r="N6" i="9"/>
  <c r="O6" i="9"/>
  <c r="P6" i="9"/>
  <c r="Q6" i="9"/>
  <c r="R6" i="9"/>
  <c r="S6" i="9"/>
  <c r="T6" i="9"/>
  <c r="B7" i="9"/>
  <c r="D7" i="9"/>
  <c r="E7" i="9"/>
  <c r="F7" i="9"/>
  <c r="H7" i="9"/>
  <c r="I7" i="9"/>
  <c r="J7" i="9"/>
  <c r="K7" i="9"/>
  <c r="L7" i="9"/>
  <c r="M7" i="9"/>
  <c r="N7" i="9"/>
  <c r="O7" i="9"/>
  <c r="P7" i="9"/>
  <c r="Q7" i="9"/>
  <c r="R7" i="9"/>
  <c r="S7" i="9"/>
  <c r="T7" i="9"/>
  <c r="B8" i="9"/>
  <c r="D8" i="9"/>
  <c r="E8" i="9"/>
  <c r="F8" i="9"/>
  <c r="H8" i="9"/>
  <c r="I8" i="9"/>
  <c r="J8" i="9"/>
  <c r="K8" i="9"/>
  <c r="L8" i="9"/>
  <c r="M8" i="9"/>
  <c r="N8" i="9"/>
  <c r="O8" i="9"/>
  <c r="P8" i="9"/>
  <c r="Q8" i="9"/>
  <c r="R8" i="9"/>
  <c r="S8" i="9"/>
  <c r="T8" i="9"/>
  <c r="B9" i="9"/>
  <c r="A9" i="9" s="1"/>
  <c r="D9" i="9"/>
  <c r="E9" i="9"/>
  <c r="F9" i="9"/>
  <c r="H9" i="9"/>
  <c r="I9" i="9"/>
  <c r="J9" i="9"/>
  <c r="K9" i="9"/>
  <c r="L9" i="9"/>
  <c r="M9" i="9"/>
  <c r="N9" i="9"/>
  <c r="O9" i="9"/>
  <c r="P9" i="9"/>
  <c r="Q9" i="9"/>
  <c r="R9" i="9"/>
  <c r="S9" i="9"/>
  <c r="T9" i="9"/>
  <c r="B10" i="9"/>
  <c r="A10" i="9" s="1"/>
  <c r="D10" i="9"/>
  <c r="E10" i="9"/>
  <c r="H10" i="9"/>
  <c r="I10" i="9"/>
  <c r="J10" i="9"/>
  <c r="K10" i="9"/>
  <c r="L10" i="9"/>
  <c r="M10" i="9"/>
  <c r="N10" i="9"/>
  <c r="O10" i="9"/>
  <c r="P10" i="9"/>
  <c r="Q10" i="9"/>
  <c r="R10" i="9"/>
  <c r="S10" i="9"/>
  <c r="T10" i="9"/>
  <c r="B11" i="9"/>
  <c r="A11" i="9" s="1"/>
  <c r="D11" i="9"/>
  <c r="E11" i="9"/>
  <c r="F11" i="9"/>
  <c r="H11" i="9"/>
  <c r="I11" i="9"/>
  <c r="J11" i="9"/>
  <c r="K11" i="9"/>
  <c r="L11" i="9"/>
  <c r="M11" i="9"/>
  <c r="N11" i="9"/>
  <c r="O11" i="9"/>
  <c r="P11" i="9"/>
  <c r="Q11" i="9"/>
  <c r="R11" i="9"/>
  <c r="S11" i="9"/>
  <c r="T11" i="9"/>
  <c r="B12" i="9"/>
  <c r="A12" i="9" s="1"/>
  <c r="D12" i="9"/>
  <c r="E12" i="9"/>
  <c r="F12" i="9"/>
  <c r="H12" i="9"/>
  <c r="I12" i="9"/>
  <c r="J12" i="9"/>
  <c r="K12" i="9"/>
  <c r="L12" i="9"/>
  <c r="M12" i="9"/>
  <c r="N12" i="9"/>
  <c r="O12" i="9"/>
  <c r="P12" i="9"/>
  <c r="Q12" i="9"/>
  <c r="R12" i="9"/>
  <c r="S12" i="9"/>
  <c r="T12" i="9"/>
  <c r="B13" i="9"/>
  <c r="A13" i="9" s="1"/>
  <c r="D13" i="9"/>
  <c r="E13" i="9"/>
  <c r="F13" i="9"/>
  <c r="H13" i="9"/>
  <c r="I13" i="9"/>
  <c r="J13" i="9"/>
  <c r="K13" i="9"/>
  <c r="L13" i="9"/>
  <c r="M13" i="9"/>
  <c r="N13" i="9"/>
  <c r="O13" i="9"/>
  <c r="P13" i="9"/>
  <c r="Q13" i="9"/>
  <c r="R13" i="9"/>
  <c r="S13" i="9"/>
  <c r="T13" i="9"/>
  <c r="B14" i="9"/>
  <c r="A14" i="9" s="1"/>
  <c r="D14" i="9"/>
  <c r="E14" i="9"/>
  <c r="F14" i="9"/>
  <c r="H14" i="9"/>
  <c r="I14" i="9"/>
  <c r="J14" i="9"/>
  <c r="K14" i="9"/>
  <c r="L14" i="9"/>
  <c r="M14" i="9"/>
  <c r="N14" i="9"/>
  <c r="O14" i="9"/>
  <c r="P14" i="9"/>
  <c r="Q14" i="9"/>
  <c r="R14" i="9"/>
  <c r="S14" i="9"/>
  <c r="T14" i="9"/>
  <c r="B15" i="9"/>
  <c r="A15" i="9" s="1"/>
  <c r="D15" i="9"/>
  <c r="E15" i="9"/>
  <c r="F15" i="9"/>
  <c r="H15" i="9"/>
  <c r="I15" i="9"/>
  <c r="J15" i="9"/>
  <c r="K15" i="9"/>
  <c r="L15" i="9"/>
  <c r="M15" i="9"/>
  <c r="N15" i="9"/>
  <c r="O15" i="9"/>
  <c r="P15" i="9"/>
  <c r="Q15" i="9"/>
  <c r="R15" i="9"/>
  <c r="S15" i="9"/>
  <c r="T15" i="9"/>
  <c r="B16" i="9"/>
  <c r="A16" i="9" s="1"/>
  <c r="D16" i="9"/>
  <c r="E16" i="9"/>
  <c r="F16" i="9"/>
  <c r="H16" i="9"/>
  <c r="I16" i="9"/>
  <c r="J16" i="9"/>
  <c r="K16" i="9"/>
  <c r="L16" i="9"/>
  <c r="M16" i="9"/>
  <c r="N16" i="9"/>
  <c r="O16" i="9"/>
  <c r="P16" i="9"/>
  <c r="Q16" i="9"/>
  <c r="R16" i="9"/>
  <c r="S16" i="9"/>
  <c r="T16" i="9"/>
  <c r="B17" i="9"/>
  <c r="A17" i="9" s="1"/>
  <c r="D17" i="9"/>
  <c r="E17" i="9"/>
  <c r="F17" i="9"/>
  <c r="H17" i="9"/>
  <c r="I17" i="9"/>
  <c r="J17" i="9"/>
  <c r="K17" i="9"/>
  <c r="L17" i="9"/>
  <c r="M17" i="9"/>
  <c r="N17" i="9"/>
  <c r="O17" i="9"/>
  <c r="P17" i="9"/>
  <c r="Q17" i="9"/>
  <c r="R17" i="9"/>
  <c r="S17" i="9"/>
  <c r="T17" i="9"/>
  <c r="B18" i="9"/>
  <c r="A18" i="9" s="1"/>
  <c r="D18" i="9"/>
  <c r="E18" i="9"/>
  <c r="F18" i="9"/>
  <c r="H18" i="9"/>
  <c r="I18" i="9"/>
  <c r="J18" i="9"/>
  <c r="K18" i="9"/>
  <c r="L18" i="9"/>
  <c r="M18" i="9"/>
  <c r="N18" i="9"/>
  <c r="O18" i="9"/>
  <c r="P18" i="9"/>
  <c r="Q18" i="9"/>
  <c r="R18" i="9"/>
  <c r="S18" i="9"/>
  <c r="T18" i="9"/>
  <c r="B19" i="9"/>
  <c r="A19" i="9" s="1"/>
  <c r="D19" i="9"/>
  <c r="E19" i="9"/>
  <c r="F19" i="9"/>
  <c r="H19" i="9"/>
  <c r="I19" i="9"/>
  <c r="J19" i="9"/>
  <c r="K19" i="9"/>
  <c r="L19" i="9"/>
  <c r="M19" i="9"/>
  <c r="N19" i="9"/>
  <c r="O19" i="9"/>
  <c r="P19" i="9"/>
  <c r="Q19" i="9"/>
  <c r="R19" i="9"/>
  <c r="S19" i="9"/>
  <c r="T19" i="9"/>
  <c r="B20" i="9"/>
  <c r="A20" i="9" s="1"/>
  <c r="D20" i="9"/>
  <c r="E20" i="9"/>
  <c r="F20" i="9"/>
  <c r="H20" i="9"/>
  <c r="I20" i="9"/>
  <c r="J20" i="9"/>
  <c r="K20" i="9"/>
  <c r="L20" i="9"/>
  <c r="M20" i="9"/>
  <c r="N20" i="9"/>
  <c r="O20" i="9"/>
  <c r="P20" i="9"/>
  <c r="Q20" i="9"/>
  <c r="R20" i="9"/>
  <c r="S20" i="9"/>
  <c r="T20" i="9"/>
  <c r="B21" i="9"/>
  <c r="A21" i="9" s="1"/>
  <c r="D21" i="9"/>
  <c r="E21" i="9"/>
  <c r="F21" i="9"/>
  <c r="H21" i="9"/>
  <c r="I21" i="9"/>
  <c r="J21" i="9"/>
  <c r="K21" i="9"/>
  <c r="L21" i="9"/>
  <c r="M21" i="9"/>
  <c r="N21" i="9"/>
  <c r="O21" i="9"/>
  <c r="P21" i="9"/>
  <c r="Q21" i="9"/>
  <c r="R21" i="9"/>
  <c r="S21" i="9"/>
  <c r="T21" i="9"/>
  <c r="B22" i="9"/>
  <c r="A22" i="9" s="1"/>
  <c r="D22" i="9"/>
  <c r="E22" i="9"/>
  <c r="F22" i="9"/>
  <c r="H22" i="9"/>
  <c r="I22" i="9"/>
  <c r="J22" i="9"/>
  <c r="K22" i="9"/>
  <c r="L22" i="9"/>
  <c r="M22" i="9"/>
  <c r="N22" i="9"/>
  <c r="O22" i="9"/>
  <c r="P22" i="9"/>
  <c r="Q22" i="9"/>
  <c r="R22" i="9"/>
  <c r="S22" i="9"/>
  <c r="T22" i="9"/>
  <c r="B23" i="9"/>
  <c r="A23" i="9" s="1"/>
  <c r="D23" i="9"/>
  <c r="E23" i="9"/>
  <c r="F23" i="9"/>
  <c r="H23" i="9"/>
  <c r="I23" i="9"/>
  <c r="J23" i="9"/>
  <c r="K23" i="9"/>
  <c r="L23" i="9"/>
  <c r="M23" i="9"/>
  <c r="N23" i="9"/>
  <c r="O23" i="9"/>
  <c r="P23" i="9"/>
  <c r="Q23" i="9"/>
  <c r="R23" i="9"/>
  <c r="S23" i="9"/>
  <c r="T23" i="9"/>
  <c r="B24" i="9"/>
  <c r="A24" i="9" s="1"/>
  <c r="D24" i="9"/>
  <c r="E24" i="9"/>
  <c r="F24" i="9"/>
  <c r="H24" i="9"/>
  <c r="I24" i="9"/>
  <c r="J24" i="9"/>
  <c r="K24" i="9"/>
  <c r="L24" i="9"/>
  <c r="M24" i="9"/>
  <c r="N24" i="9"/>
  <c r="O24" i="9"/>
  <c r="P24" i="9"/>
  <c r="Q24" i="9"/>
  <c r="R24" i="9"/>
  <c r="S24" i="9"/>
  <c r="T24" i="9"/>
  <c r="B25" i="9"/>
  <c r="A25" i="9" s="1"/>
  <c r="D25" i="9"/>
  <c r="E25" i="9"/>
  <c r="F25" i="9"/>
  <c r="H25" i="9"/>
  <c r="I25" i="9"/>
  <c r="J25" i="9"/>
  <c r="K25" i="9"/>
  <c r="L25" i="9"/>
  <c r="M25" i="9"/>
  <c r="N25" i="9"/>
  <c r="O25" i="9"/>
  <c r="P25" i="9"/>
  <c r="Q25" i="9"/>
  <c r="R25" i="9"/>
  <c r="S25" i="9"/>
  <c r="T25" i="9"/>
  <c r="B26" i="9"/>
  <c r="A26" i="9" s="1"/>
  <c r="D26" i="9"/>
  <c r="E26" i="9"/>
  <c r="F26" i="9"/>
  <c r="H26" i="9"/>
  <c r="I26" i="9"/>
  <c r="J26" i="9"/>
  <c r="K26" i="9"/>
  <c r="L26" i="9"/>
  <c r="M26" i="9"/>
  <c r="N26" i="9"/>
  <c r="O26" i="9"/>
  <c r="P26" i="9"/>
  <c r="Q26" i="9"/>
  <c r="R26" i="9"/>
  <c r="S26" i="9"/>
  <c r="T26" i="9"/>
  <c r="B27" i="9"/>
  <c r="A27" i="9" s="1"/>
  <c r="D27" i="9"/>
  <c r="E27" i="9"/>
  <c r="F27" i="9"/>
  <c r="H27" i="9"/>
  <c r="I27" i="9"/>
  <c r="J27" i="9"/>
  <c r="K27" i="9"/>
  <c r="L27" i="9"/>
  <c r="M27" i="9"/>
  <c r="N27" i="9"/>
  <c r="O27" i="9"/>
  <c r="P27" i="9"/>
  <c r="Q27" i="9"/>
  <c r="R27" i="9"/>
  <c r="S27" i="9"/>
  <c r="T27" i="9"/>
  <c r="B28" i="9"/>
  <c r="A28" i="9" s="1"/>
  <c r="D28" i="9"/>
  <c r="E28" i="9"/>
  <c r="F28" i="9"/>
  <c r="H28" i="9"/>
  <c r="I28" i="9"/>
  <c r="J28" i="9"/>
  <c r="K28" i="9"/>
  <c r="L28" i="9"/>
  <c r="M28" i="9"/>
  <c r="N28" i="9"/>
  <c r="O28" i="9"/>
  <c r="P28" i="9"/>
  <c r="Q28" i="9"/>
  <c r="R28" i="9"/>
  <c r="S28" i="9"/>
  <c r="T28" i="9"/>
  <c r="B29" i="9"/>
  <c r="A29" i="9" s="1"/>
  <c r="D29" i="9"/>
  <c r="E29" i="9"/>
  <c r="F29" i="9"/>
  <c r="H29" i="9"/>
  <c r="I29" i="9"/>
  <c r="J29" i="9"/>
  <c r="K29" i="9"/>
  <c r="L29" i="9"/>
  <c r="M29" i="9"/>
  <c r="N29" i="9"/>
  <c r="O29" i="9"/>
  <c r="P29" i="9"/>
  <c r="Q29" i="9"/>
  <c r="R29" i="9"/>
  <c r="S29" i="9"/>
  <c r="T29" i="9"/>
  <c r="B30" i="9"/>
  <c r="A30" i="9" s="1"/>
  <c r="D30" i="9"/>
  <c r="E30" i="9"/>
  <c r="F30" i="9"/>
  <c r="H30" i="9"/>
  <c r="I30" i="9"/>
  <c r="J30" i="9"/>
  <c r="K30" i="9"/>
  <c r="L30" i="9"/>
  <c r="M30" i="9"/>
  <c r="N30" i="9"/>
  <c r="O30" i="9"/>
  <c r="P30" i="9"/>
  <c r="Q30" i="9"/>
  <c r="R30" i="9"/>
  <c r="S30" i="9"/>
  <c r="T30" i="9"/>
  <c r="B31" i="9"/>
  <c r="A31" i="9" s="1"/>
  <c r="D31" i="9"/>
  <c r="E31" i="9"/>
  <c r="F31" i="9"/>
  <c r="H31" i="9"/>
  <c r="I31" i="9"/>
  <c r="J31" i="9"/>
  <c r="K31" i="9"/>
  <c r="L31" i="9"/>
  <c r="M31" i="9"/>
  <c r="N31" i="9"/>
  <c r="O31" i="9"/>
  <c r="P31" i="9"/>
  <c r="Q31" i="9"/>
  <c r="R31" i="9"/>
  <c r="S31" i="9"/>
  <c r="T31" i="9"/>
  <c r="B32" i="9"/>
  <c r="A32" i="9" s="1"/>
  <c r="D32" i="9"/>
  <c r="E32" i="9"/>
  <c r="F32" i="9"/>
  <c r="H32" i="9"/>
  <c r="I32" i="9"/>
  <c r="J32" i="9"/>
  <c r="K32" i="9"/>
  <c r="L32" i="9"/>
  <c r="M32" i="9"/>
  <c r="N32" i="9"/>
  <c r="O32" i="9"/>
  <c r="P32" i="9"/>
  <c r="Q32" i="9"/>
  <c r="R32" i="9"/>
  <c r="S32" i="9"/>
  <c r="T32" i="9"/>
  <c r="B33" i="9"/>
  <c r="A33" i="9" s="1"/>
  <c r="D33" i="9"/>
  <c r="E33" i="9"/>
  <c r="F33" i="9"/>
  <c r="H33" i="9"/>
  <c r="I33" i="9"/>
  <c r="J33" i="9"/>
  <c r="K33" i="9"/>
  <c r="L33" i="9"/>
  <c r="M33" i="9"/>
  <c r="N33" i="9"/>
  <c r="O33" i="9"/>
  <c r="P33" i="9"/>
  <c r="Q33" i="9"/>
  <c r="R33" i="9"/>
  <c r="S33" i="9"/>
  <c r="T33" i="9"/>
  <c r="B34" i="9"/>
  <c r="A34" i="9" s="1"/>
  <c r="D34" i="9"/>
  <c r="E34" i="9"/>
  <c r="F34" i="9"/>
  <c r="H34" i="9"/>
  <c r="I34" i="9"/>
  <c r="J34" i="9"/>
  <c r="K34" i="9"/>
  <c r="L34" i="9"/>
  <c r="M34" i="9"/>
  <c r="N34" i="9"/>
  <c r="O34" i="9"/>
  <c r="P34" i="9"/>
  <c r="Q34" i="9"/>
  <c r="R34" i="9"/>
  <c r="S34" i="9"/>
  <c r="T34" i="9"/>
  <c r="B35" i="9"/>
  <c r="A35" i="9" s="1"/>
  <c r="D35" i="9"/>
  <c r="E35" i="9"/>
  <c r="F35" i="9"/>
  <c r="H35" i="9"/>
  <c r="I35" i="9"/>
  <c r="J35" i="9"/>
  <c r="K35" i="9"/>
  <c r="L35" i="9"/>
  <c r="M35" i="9"/>
  <c r="N35" i="9"/>
  <c r="O35" i="9"/>
  <c r="P35" i="9"/>
  <c r="Q35" i="9"/>
  <c r="R35" i="9"/>
  <c r="S35" i="9"/>
  <c r="T35" i="9"/>
  <c r="B36" i="9"/>
  <c r="A36" i="9" s="1"/>
  <c r="D36" i="9"/>
  <c r="E36" i="9"/>
  <c r="F36" i="9"/>
  <c r="H36" i="9"/>
  <c r="I36" i="9"/>
  <c r="J36" i="9"/>
  <c r="K36" i="9"/>
  <c r="L36" i="9"/>
  <c r="M36" i="9"/>
  <c r="N36" i="9"/>
  <c r="O36" i="9"/>
  <c r="P36" i="9"/>
  <c r="Q36" i="9"/>
  <c r="R36" i="9"/>
  <c r="S36" i="9"/>
  <c r="T36" i="9"/>
  <c r="B37" i="9"/>
  <c r="A37" i="9" s="1"/>
  <c r="D37" i="9"/>
  <c r="E37" i="9"/>
  <c r="F37" i="9"/>
  <c r="H37" i="9"/>
  <c r="I37" i="9"/>
  <c r="J37" i="9"/>
  <c r="K37" i="9"/>
  <c r="L37" i="9"/>
  <c r="M37" i="9"/>
  <c r="N37" i="9"/>
  <c r="O37" i="9"/>
  <c r="P37" i="9"/>
  <c r="Q37" i="9"/>
  <c r="R37" i="9"/>
  <c r="S37" i="9"/>
  <c r="T37" i="9"/>
  <c r="B38" i="9"/>
  <c r="A38" i="9" s="1"/>
  <c r="D38" i="9"/>
  <c r="E38" i="9"/>
  <c r="F38" i="9"/>
  <c r="H38" i="9"/>
  <c r="I38" i="9"/>
  <c r="J38" i="9"/>
  <c r="K38" i="9"/>
  <c r="L38" i="9"/>
  <c r="M38" i="9"/>
  <c r="N38" i="9"/>
  <c r="O38" i="9"/>
  <c r="P38" i="9"/>
  <c r="Q38" i="9"/>
  <c r="R38" i="9"/>
  <c r="S38" i="9"/>
  <c r="T38" i="9"/>
  <c r="B39" i="9"/>
  <c r="A39" i="9" s="1"/>
  <c r="D39" i="9"/>
  <c r="E39" i="9"/>
  <c r="F39" i="9"/>
  <c r="H39" i="9"/>
  <c r="I39" i="9"/>
  <c r="J39" i="9"/>
  <c r="K39" i="9"/>
  <c r="L39" i="9"/>
  <c r="M39" i="9"/>
  <c r="N39" i="9"/>
  <c r="O39" i="9"/>
  <c r="P39" i="9"/>
  <c r="Q39" i="9"/>
  <c r="R39" i="9"/>
  <c r="S39" i="9"/>
  <c r="T39" i="9"/>
  <c r="B40" i="9"/>
  <c r="A40" i="9" s="1"/>
  <c r="D40" i="9"/>
  <c r="E40" i="9"/>
  <c r="F40" i="9"/>
  <c r="H40" i="9"/>
  <c r="I40" i="9"/>
  <c r="J40" i="9"/>
  <c r="K40" i="9"/>
  <c r="L40" i="9"/>
  <c r="M40" i="9"/>
  <c r="N40" i="9"/>
  <c r="O40" i="9"/>
  <c r="P40" i="9"/>
  <c r="Q40" i="9"/>
  <c r="R40" i="9"/>
  <c r="S40" i="9"/>
  <c r="T40" i="9"/>
  <c r="B41" i="9"/>
  <c r="A41" i="9" s="1"/>
  <c r="D41" i="9"/>
  <c r="E41" i="9"/>
  <c r="F41" i="9"/>
  <c r="H41" i="9"/>
  <c r="I41" i="9"/>
  <c r="J41" i="9"/>
  <c r="K41" i="9"/>
  <c r="L41" i="9"/>
  <c r="M41" i="9"/>
  <c r="N41" i="9"/>
  <c r="O41" i="9"/>
  <c r="P41" i="9"/>
  <c r="Q41" i="9"/>
  <c r="R41" i="9"/>
  <c r="S41" i="9"/>
  <c r="T41" i="9"/>
  <c r="B42" i="9"/>
  <c r="A42" i="9" s="1"/>
  <c r="D42" i="9"/>
  <c r="E42" i="9"/>
  <c r="F42" i="9"/>
  <c r="H42" i="9"/>
  <c r="I42" i="9"/>
  <c r="J42" i="9"/>
  <c r="K42" i="9"/>
  <c r="L42" i="9"/>
  <c r="M42" i="9"/>
  <c r="N42" i="9"/>
  <c r="O42" i="9"/>
  <c r="P42" i="9"/>
  <c r="Q42" i="9"/>
  <c r="R42" i="9"/>
  <c r="S42" i="9"/>
  <c r="T42" i="9"/>
  <c r="B43" i="9"/>
  <c r="A43" i="9" s="1"/>
  <c r="D43" i="9"/>
  <c r="E43" i="9"/>
  <c r="F43" i="9"/>
  <c r="H43" i="9"/>
  <c r="I43" i="9"/>
  <c r="J43" i="9"/>
  <c r="K43" i="9"/>
  <c r="L43" i="9"/>
  <c r="M43" i="9"/>
  <c r="N43" i="9"/>
  <c r="O43" i="9"/>
  <c r="P43" i="9"/>
  <c r="Q43" i="9"/>
  <c r="R43" i="9"/>
  <c r="S43" i="9"/>
  <c r="T43" i="9"/>
  <c r="B44" i="9"/>
  <c r="A44" i="9" s="1"/>
  <c r="D44" i="9"/>
  <c r="E44" i="9"/>
  <c r="F44" i="9"/>
  <c r="H44" i="9"/>
  <c r="I44" i="9"/>
  <c r="J44" i="9"/>
  <c r="K44" i="9"/>
  <c r="L44" i="9"/>
  <c r="M44" i="9"/>
  <c r="N44" i="9"/>
  <c r="O44" i="9"/>
  <c r="P44" i="9"/>
  <c r="Q44" i="9"/>
  <c r="R44" i="9"/>
  <c r="S44" i="9"/>
  <c r="T44" i="9"/>
  <c r="B45" i="9"/>
  <c r="A45" i="9" s="1"/>
  <c r="D45" i="9"/>
  <c r="E45" i="9"/>
  <c r="F45" i="9"/>
  <c r="H45" i="9"/>
  <c r="I45" i="9"/>
  <c r="J45" i="9"/>
  <c r="K45" i="9"/>
  <c r="L45" i="9"/>
  <c r="M45" i="9"/>
  <c r="N45" i="9"/>
  <c r="O45" i="9"/>
  <c r="P45" i="9"/>
  <c r="Q45" i="9"/>
  <c r="R45" i="9"/>
  <c r="S45" i="9"/>
  <c r="T45" i="9"/>
  <c r="B46" i="9"/>
  <c r="A46" i="9" s="1"/>
  <c r="D46" i="9"/>
  <c r="E46" i="9"/>
  <c r="F46" i="9"/>
  <c r="H46" i="9"/>
  <c r="I46" i="9"/>
  <c r="J46" i="9"/>
  <c r="K46" i="9"/>
  <c r="L46" i="9"/>
  <c r="M46" i="9"/>
  <c r="N46" i="9"/>
  <c r="O46" i="9"/>
  <c r="P46" i="9"/>
  <c r="Q46" i="9"/>
  <c r="R46" i="9"/>
  <c r="S46" i="9"/>
  <c r="T46" i="9"/>
  <c r="B47" i="9"/>
  <c r="A47" i="9" s="1"/>
  <c r="D47" i="9"/>
  <c r="E47" i="9"/>
  <c r="F47" i="9"/>
  <c r="H47" i="9"/>
  <c r="I47" i="9"/>
  <c r="J47" i="9"/>
  <c r="K47" i="9"/>
  <c r="L47" i="9"/>
  <c r="M47" i="9"/>
  <c r="N47" i="9"/>
  <c r="O47" i="9"/>
  <c r="P47" i="9"/>
  <c r="Q47" i="9"/>
  <c r="R47" i="9"/>
  <c r="S47" i="9"/>
  <c r="T47" i="9"/>
  <c r="B48" i="9"/>
  <c r="A48" i="9" s="1"/>
  <c r="D48" i="9"/>
  <c r="E48" i="9"/>
  <c r="F48" i="9"/>
  <c r="H48" i="9"/>
  <c r="I48" i="9"/>
  <c r="J48" i="9"/>
  <c r="K48" i="9"/>
  <c r="L48" i="9"/>
  <c r="M48" i="9"/>
  <c r="N48" i="9"/>
  <c r="O48" i="9"/>
  <c r="P48" i="9"/>
  <c r="Q48" i="9"/>
  <c r="R48" i="9"/>
  <c r="S48" i="9"/>
  <c r="T48" i="9"/>
  <c r="B49" i="9"/>
  <c r="A49" i="9" s="1"/>
  <c r="D49" i="9"/>
  <c r="E49" i="9"/>
  <c r="F49" i="9"/>
  <c r="H49" i="9"/>
  <c r="I49" i="9"/>
  <c r="J49" i="9"/>
  <c r="K49" i="9"/>
  <c r="L49" i="9"/>
  <c r="M49" i="9"/>
  <c r="N49" i="9"/>
  <c r="O49" i="9"/>
  <c r="P49" i="9"/>
  <c r="Q49" i="9"/>
  <c r="R49" i="9"/>
  <c r="S49" i="9"/>
  <c r="T49" i="9"/>
  <c r="B50" i="9"/>
  <c r="A50" i="9" s="1"/>
  <c r="D50" i="9"/>
  <c r="E50" i="9"/>
  <c r="F50" i="9"/>
  <c r="H50" i="9"/>
  <c r="I50" i="9"/>
  <c r="J50" i="9"/>
  <c r="K50" i="9"/>
  <c r="L50" i="9"/>
  <c r="M50" i="9"/>
  <c r="N50" i="9"/>
  <c r="O50" i="9"/>
  <c r="P50" i="9"/>
  <c r="Q50" i="9"/>
  <c r="R50" i="9"/>
  <c r="S50" i="9"/>
  <c r="T50" i="9"/>
  <c r="B51" i="9"/>
  <c r="A51" i="9" s="1"/>
  <c r="D51" i="9"/>
  <c r="E51" i="9"/>
  <c r="F51" i="9"/>
  <c r="H51" i="9"/>
  <c r="I51" i="9"/>
  <c r="J51" i="9"/>
  <c r="K51" i="9"/>
  <c r="L51" i="9"/>
  <c r="M51" i="9"/>
  <c r="N51" i="9"/>
  <c r="O51" i="9"/>
  <c r="P51" i="9"/>
  <c r="Q51" i="9"/>
  <c r="R51" i="9"/>
  <c r="S51" i="9"/>
  <c r="T51" i="9"/>
  <c r="B52" i="9"/>
  <c r="A52" i="9" s="1"/>
  <c r="D52" i="9"/>
  <c r="E52" i="9"/>
  <c r="F52" i="9"/>
  <c r="H52" i="9"/>
  <c r="I52" i="9"/>
  <c r="J52" i="9"/>
  <c r="K52" i="9"/>
  <c r="L52" i="9"/>
  <c r="M52" i="9"/>
  <c r="N52" i="9"/>
  <c r="O52" i="9"/>
  <c r="P52" i="9"/>
  <c r="Q52" i="9"/>
  <c r="R52" i="9"/>
  <c r="S52" i="9"/>
  <c r="T52" i="9"/>
  <c r="B53" i="9"/>
  <c r="A53" i="9" s="1"/>
  <c r="D53" i="9"/>
  <c r="E53" i="9"/>
  <c r="F53" i="9"/>
  <c r="H53" i="9"/>
  <c r="I53" i="9"/>
  <c r="J53" i="9"/>
  <c r="K53" i="9"/>
  <c r="L53" i="9"/>
  <c r="M53" i="9"/>
  <c r="N53" i="9"/>
  <c r="O53" i="9"/>
  <c r="P53" i="9"/>
  <c r="Q53" i="9"/>
  <c r="R53" i="9"/>
  <c r="S53" i="9"/>
  <c r="T53" i="9"/>
  <c r="B5" i="9"/>
  <c r="D5" i="9"/>
  <c r="E5" i="9"/>
  <c r="F5" i="9"/>
  <c r="H5" i="9"/>
  <c r="I5" i="9"/>
  <c r="L5" i="9"/>
  <c r="M5" i="9"/>
  <c r="N5" i="9"/>
  <c r="O5" i="9"/>
  <c r="P5" i="9"/>
  <c r="Q5" i="9"/>
  <c r="R5" i="9"/>
  <c r="S5" i="9"/>
  <c r="T5" i="9"/>
  <c r="A5" i="9" l="1"/>
  <c r="A6" i="9" s="1"/>
  <c r="A7" i="9" s="1"/>
  <c r="A8" i="9" s="1"/>
  <c r="T4" i="9"/>
  <c r="B3" i="2"/>
  <c r="G4" i="7" l="1"/>
  <c r="G4" i="9" s="1"/>
  <c r="G5" i="1"/>
  <c r="G4" i="1"/>
  <c r="G47" i="1"/>
  <c r="G23" i="1" l="1"/>
  <c r="G6" i="1"/>
  <c r="G7" i="1"/>
  <c r="G8" i="1"/>
  <c r="G9" i="1"/>
  <c r="G10" i="1"/>
  <c r="G11" i="1"/>
  <c r="G12" i="1"/>
  <c r="G13" i="1"/>
  <c r="G14" i="1"/>
  <c r="G15" i="1"/>
  <c r="G16" i="1"/>
  <c r="G17" i="1"/>
  <c r="G18" i="1"/>
  <c r="G19" i="1"/>
  <c r="G20" i="1"/>
  <c r="G21" i="1"/>
  <c r="G22" i="1"/>
  <c r="G24" i="1"/>
  <c r="G25" i="1"/>
  <c r="G26" i="1"/>
  <c r="G27" i="1"/>
  <c r="G28" i="1"/>
  <c r="G29" i="1"/>
  <c r="G30" i="1"/>
  <c r="G31" i="1"/>
  <c r="G32" i="1"/>
  <c r="G33" i="1"/>
  <c r="G34" i="1"/>
  <c r="G35" i="1"/>
  <c r="G36" i="1"/>
  <c r="G37" i="1"/>
  <c r="G38" i="1"/>
  <c r="G39" i="1"/>
  <c r="G40" i="1"/>
  <c r="G41" i="1"/>
  <c r="G42" i="1"/>
  <c r="G43" i="1"/>
  <c r="G44" i="1"/>
  <c r="G45" i="1"/>
  <c r="G46" i="1"/>
  <c r="G48" i="1"/>
  <c r="G49" i="1"/>
  <c r="G50" i="1"/>
  <c r="G51" i="1"/>
  <c r="G52" i="1"/>
  <c r="G53" i="1"/>
  <c r="N4" i="2" l="1"/>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3" i="2" l="1"/>
  <c r="G30" i="7" l="1"/>
  <c r="G17" i="9" s="1"/>
  <c r="G6" i="7"/>
  <c r="G5" i="9" s="1"/>
  <c r="G8" i="7"/>
  <c r="G6" i="9" s="1"/>
  <c r="U7" i="9"/>
  <c r="W7" i="9"/>
  <c r="X7" i="9"/>
  <c r="Y7" i="9"/>
  <c r="Z7" i="9"/>
  <c r="AA7" i="9"/>
  <c r="AB7" i="9"/>
  <c r="AC7" i="9"/>
  <c r="AD7" i="9"/>
  <c r="G10" i="7"/>
  <c r="G7" i="9" s="1"/>
  <c r="V7" i="9"/>
  <c r="U8" i="9"/>
  <c r="Z8" i="9"/>
  <c r="AA8" i="9"/>
  <c r="AB8" i="9"/>
  <c r="G12" i="7"/>
  <c r="G8" i="9" s="1"/>
  <c r="V8" i="9"/>
  <c r="W8" i="9"/>
  <c r="X8" i="9"/>
  <c r="Y8" i="9"/>
  <c r="AC8" i="9"/>
  <c r="AD8" i="9"/>
  <c r="G14" i="7"/>
  <c r="G9" i="9" s="1"/>
  <c r="U9" i="9"/>
  <c r="V9" i="9"/>
  <c r="W9" i="9"/>
  <c r="X9" i="9"/>
  <c r="Y9" i="9"/>
  <c r="Z9" i="9"/>
  <c r="AA9" i="9"/>
  <c r="AB9" i="9"/>
  <c r="AC9" i="9"/>
  <c r="AD9" i="9"/>
  <c r="G16" i="7"/>
  <c r="G10" i="9" s="1"/>
  <c r="U10" i="9"/>
  <c r="V10" i="9"/>
  <c r="W10" i="9"/>
  <c r="X10" i="9"/>
  <c r="Y10" i="9"/>
  <c r="Z10" i="9"/>
  <c r="AA10" i="9"/>
  <c r="AB10" i="9"/>
  <c r="AC10" i="9"/>
  <c r="AD10" i="9"/>
  <c r="G18" i="7"/>
  <c r="G11" i="9" s="1"/>
  <c r="U11" i="9"/>
  <c r="V11" i="9"/>
  <c r="W11" i="9"/>
  <c r="X11" i="9"/>
  <c r="Y11" i="9"/>
  <c r="Z11" i="9"/>
  <c r="AA11" i="9"/>
  <c r="AB11" i="9"/>
  <c r="AC11" i="9"/>
  <c r="AD11" i="9"/>
  <c r="G20" i="7"/>
  <c r="G12" i="9" s="1"/>
  <c r="U12" i="9"/>
  <c r="V12" i="9"/>
  <c r="W12" i="9"/>
  <c r="X12" i="9"/>
  <c r="Y12" i="9"/>
  <c r="Z12" i="9"/>
  <c r="AA12" i="9"/>
  <c r="AB12" i="9"/>
  <c r="AC12" i="9"/>
  <c r="AD12" i="9"/>
  <c r="G22" i="7"/>
  <c r="G13" i="9" s="1"/>
  <c r="U13" i="9"/>
  <c r="V13" i="9"/>
  <c r="W13" i="9"/>
  <c r="X13" i="9"/>
  <c r="Y13" i="9"/>
  <c r="Z13" i="9"/>
  <c r="AA13" i="9"/>
  <c r="AB13" i="9"/>
  <c r="AC13" i="9"/>
  <c r="AD13" i="9"/>
  <c r="G24" i="7"/>
  <c r="G14" i="9" s="1"/>
  <c r="U14" i="9"/>
  <c r="V14" i="9"/>
  <c r="W14" i="9"/>
  <c r="X14" i="9"/>
  <c r="Y14" i="9"/>
  <c r="Z14" i="9"/>
  <c r="AA14" i="9"/>
  <c r="AB14" i="9"/>
  <c r="AC14" i="9"/>
  <c r="AD14" i="9"/>
  <c r="G26" i="7"/>
  <c r="G15" i="9" s="1"/>
  <c r="U15" i="9"/>
  <c r="V15" i="9"/>
  <c r="W15" i="9"/>
  <c r="X15" i="9"/>
  <c r="Y15" i="9"/>
  <c r="Z15" i="9"/>
  <c r="AA15" i="9"/>
  <c r="AB15" i="9"/>
  <c r="AC15" i="9"/>
  <c r="AD15" i="9"/>
  <c r="G28" i="7"/>
  <c r="G16" i="9" s="1"/>
  <c r="U16" i="9"/>
  <c r="V16" i="9"/>
  <c r="W16" i="9"/>
  <c r="X16" i="9"/>
  <c r="Y16" i="9"/>
  <c r="Z16" i="9"/>
  <c r="AA16" i="9"/>
  <c r="AB16" i="9"/>
  <c r="AC16" i="9"/>
  <c r="AD16" i="9"/>
  <c r="U17" i="9"/>
  <c r="V17" i="9"/>
  <c r="W17" i="9"/>
  <c r="X17" i="9"/>
  <c r="Y17" i="9"/>
  <c r="Z17" i="9"/>
  <c r="AA17" i="9"/>
  <c r="AB17" i="9"/>
  <c r="AC17" i="9"/>
  <c r="AD17" i="9"/>
  <c r="G32" i="7"/>
  <c r="G18" i="9" s="1"/>
  <c r="U18" i="9"/>
  <c r="V18" i="9"/>
  <c r="W18" i="9"/>
  <c r="X18" i="9"/>
  <c r="Y18" i="9"/>
  <c r="Z18" i="9"/>
  <c r="AA18" i="9"/>
  <c r="AB18" i="9"/>
  <c r="AC18" i="9"/>
  <c r="AD18" i="9"/>
  <c r="U34" i="7"/>
  <c r="U19" i="9" s="1"/>
  <c r="G34" i="7"/>
  <c r="G19" i="9" s="1"/>
  <c r="V19" i="9"/>
  <c r="W19" i="9"/>
  <c r="X19" i="9"/>
  <c r="Y19" i="9"/>
  <c r="Z19" i="9"/>
  <c r="AA19" i="9"/>
  <c r="AB19" i="9"/>
  <c r="AC19" i="9"/>
  <c r="AD19" i="9"/>
  <c r="G36" i="7"/>
  <c r="G20" i="9" s="1"/>
  <c r="U20" i="9"/>
  <c r="V20" i="9"/>
  <c r="W20" i="9"/>
  <c r="X20" i="9"/>
  <c r="Y20" i="9"/>
  <c r="Z20" i="9"/>
  <c r="AA20" i="9"/>
  <c r="AB20" i="9"/>
  <c r="AC20" i="9"/>
  <c r="AD20" i="9"/>
  <c r="G38" i="7"/>
  <c r="G21" i="9" s="1"/>
  <c r="U21" i="9"/>
  <c r="V21" i="9"/>
  <c r="W21" i="9"/>
  <c r="X21" i="9"/>
  <c r="Y21" i="9"/>
  <c r="Z21" i="9"/>
  <c r="AA21" i="9"/>
  <c r="AB21" i="9"/>
  <c r="AC21" i="9"/>
  <c r="AD21" i="9"/>
  <c r="G40" i="7"/>
  <c r="G22" i="9" s="1"/>
  <c r="U22" i="9"/>
  <c r="V22" i="9"/>
  <c r="W22" i="9"/>
  <c r="X22" i="9"/>
  <c r="Y22" i="9"/>
  <c r="Z22" i="9"/>
  <c r="AA22" i="9"/>
  <c r="AB22" i="9"/>
  <c r="AC22" i="9"/>
  <c r="AD22" i="9"/>
  <c r="G42" i="7"/>
  <c r="G23" i="9" s="1"/>
  <c r="U23" i="9"/>
  <c r="V23" i="9"/>
  <c r="W23" i="9"/>
  <c r="X23" i="9"/>
  <c r="Y23" i="9"/>
  <c r="Z23" i="9"/>
  <c r="AA23" i="9"/>
  <c r="AB23" i="9"/>
  <c r="AC23" i="9"/>
  <c r="AD23" i="9"/>
  <c r="G44" i="7"/>
  <c r="G24" i="9" s="1"/>
  <c r="U24" i="9"/>
  <c r="V24" i="9"/>
  <c r="W24" i="9"/>
  <c r="X24" i="9"/>
  <c r="Y24" i="9"/>
  <c r="Z24" i="9"/>
  <c r="AA24" i="9"/>
  <c r="AB24" i="9"/>
  <c r="AC24" i="9"/>
  <c r="AD24" i="9"/>
  <c r="G46" i="7"/>
  <c r="G25" i="9" s="1"/>
  <c r="U25" i="9"/>
  <c r="V25" i="9"/>
  <c r="W25" i="9"/>
  <c r="X25" i="9"/>
  <c r="Y25" i="9"/>
  <c r="Z25" i="9"/>
  <c r="AA25" i="9"/>
  <c r="AB25" i="9"/>
  <c r="AC25" i="9"/>
  <c r="AD25" i="9"/>
  <c r="G48" i="7"/>
  <c r="G26" i="9" s="1"/>
  <c r="U26" i="9"/>
  <c r="V26" i="9"/>
  <c r="W26" i="9"/>
  <c r="X26" i="9"/>
  <c r="Y26" i="9"/>
  <c r="Z26" i="9"/>
  <c r="AA26" i="9"/>
  <c r="AB26" i="9"/>
  <c r="AC26" i="9"/>
  <c r="AD26" i="9"/>
  <c r="G50" i="7"/>
  <c r="G27" i="9" s="1"/>
  <c r="U27" i="9"/>
  <c r="V27" i="9"/>
  <c r="W27" i="9"/>
  <c r="X27" i="9"/>
  <c r="Y27" i="9"/>
  <c r="Z27" i="9"/>
  <c r="AA27" i="9"/>
  <c r="AB27" i="9"/>
  <c r="AC27" i="9"/>
  <c r="AD27" i="9"/>
  <c r="G52" i="7"/>
  <c r="G28" i="9" s="1"/>
  <c r="U28" i="9"/>
  <c r="V28" i="9"/>
  <c r="W28" i="9"/>
  <c r="X28" i="9"/>
  <c r="Y28" i="9"/>
  <c r="Z28" i="9"/>
  <c r="AA28" i="9"/>
  <c r="AB28" i="9"/>
  <c r="AC28" i="9"/>
  <c r="AD28" i="9"/>
  <c r="G54" i="7"/>
  <c r="G29" i="9" s="1"/>
  <c r="U29" i="9"/>
  <c r="V29" i="9"/>
  <c r="W29" i="9"/>
  <c r="X29" i="9"/>
  <c r="Y29" i="9"/>
  <c r="Z29" i="9"/>
  <c r="AA29" i="9"/>
  <c r="AB29" i="9"/>
  <c r="AC29" i="9"/>
  <c r="AD29" i="9"/>
  <c r="G56" i="7"/>
  <c r="G30" i="9" s="1"/>
  <c r="U30" i="9"/>
  <c r="V30" i="9"/>
  <c r="W30" i="9"/>
  <c r="X30" i="9"/>
  <c r="Y30" i="9"/>
  <c r="Z30" i="9"/>
  <c r="AA30" i="9"/>
  <c r="AB30" i="9"/>
  <c r="AC30" i="9"/>
  <c r="AD30" i="9"/>
  <c r="G58" i="7"/>
  <c r="G31" i="9" s="1"/>
  <c r="U31" i="9"/>
  <c r="V31" i="9"/>
  <c r="W31" i="9"/>
  <c r="X31" i="9"/>
  <c r="Y31" i="9"/>
  <c r="Z31" i="9"/>
  <c r="AA31" i="9"/>
  <c r="AB31" i="9"/>
  <c r="AC31" i="9"/>
  <c r="AD31" i="9"/>
  <c r="G60" i="7"/>
  <c r="G32" i="9" s="1"/>
  <c r="U32" i="9"/>
  <c r="V32" i="9"/>
  <c r="W32" i="9"/>
  <c r="X32" i="9"/>
  <c r="Y32" i="9"/>
  <c r="Z32" i="9"/>
  <c r="AA32" i="9"/>
  <c r="AB32" i="9"/>
  <c r="AC32" i="9"/>
  <c r="AD32" i="9"/>
  <c r="G62" i="7"/>
  <c r="G33" i="9" s="1"/>
  <c r="U33" i="9"/>
  <c r="V33" i="9"/>
  <c r="W33" i="9"/>
  <c r="X33" i="9"/>
  <c r="Y33" i="9"/>
  <c r="Z33" i="9"/>
  <c r="AA33" i="9"/>
  <c r="AB33" i="9"/>
  <c r="AC33" i="9"/>
  <c r="AD33" i="9"/>
  <c r="G64" i="7"/>
  <c r="G34" i="9" s="1"/>
  <c r="U34" i="9"/>
  <c r="V34" i="9"/>
  <c r="W34" i="9"/>
  <c r="X34" i="9"/>
  <c r="Y34" i="9"/>
  <c r="Z34" i="9"/>
  <c r="AA34" i="9"/>
  <c r="AB34" i="9"/>
  <c r="AC34" i="9"/>
  <c r="AD34" i="9"/>
  <c r="G66" i="7"/>
  <c r="G35" i="9" s="1"/>
  <c r="U35" i="9"/>
  <c r="V35" i="9"/>
  <c r="W35" i="9"/>
  <c r="X35" i="9"/>
  <c r="Y35" i="9"/>
  <c r="Z35" i="9"/>
  <c r="AA35" i="9"/>
  <c r="AB35" i="9"/>
  <c r="AC35" i="9"/>
  <c r="AD35" i="9"/>
  <c r="G68" i="7"/>
  <c r="G36" i="9" s="1"/>
  <c r="U36" i="9"/>
  <c r="V36" i="9"/>
  <c r="W36" i="9"/>
  <c r="X36" i="9"/>
  <c r="Y36" i="9"/>
  <c r="Z36" i="9"/>
  <c r="AA36" i="9"/>
  <c r="AB36" i="9"/>
  <c r="AC36" i="9"/>
  <c r="AD36" i="9"/>
  <c r="G70" i="7"/>
  <c r="G37" i="9" s="1"/>
  <c r="U37" i="9"/>
  <c r="V37" i="9"/>
  <c r="W37" i="9"/>
  <c r="X37" i="9"/>
  <c r="Y37" i="9"/>
  <c r="Z37" i="9"/>
  <c r="AA37" i="9"/>
  <c r="AB37" i="9"/>
  <c r="AC37" i="9"/>
  <c r="AD37" i="9"/>
  <c r="G72" i="7"/>
  <c r="G38" i="9" s="1"/>
  <c r="U38" i="9"/>
  <c r="V38" i="9"/>
  <c r="W38" i="9"/>
  <c r="X38" i="9"/>
  <c r="Y38" i="9"/>
  <c r="Z38" i="9"/>
  <c r="AA38" i="9"/>
  <c r="AB38" i="9"/>
  <c r="AC38" i="9"/>
  <c r="AD38" i="9"/>
  <c r="G74" i="7"/>
  <c r="G39" i="9" s="1"/>
  <c r="U39" i="9"/>
  <c r="V39" i="9"/>
  <c r="W39" i="9"/>
  <c r="X39" i="9"/>
  <c r="Y39" i="9"/>
  <c r="Z39" i="9"/>
  <c r="AA39" i="9"/>
  <c r="AB39" i="9"/>
  <c r="AC39" i="9"/>
  <c r="AD39" i="9"/>
  <c r="G76" i="7"/>
  <c r="G40" i="9" s="1"/>
  <c r="U40" i="9"/>
  <c r="V40" i="9"/>
  <c r="W40" i="9"/>
  <c r="X40" i="9"/>
  <c r="Y40" i="9"/>
  <c r="Z40" i="9"/>
  <c r="AA40" i="9"/>
  <c r="AB40" i="9"/>
  <c r="AC40" i="9"/>
  <c r="AD40" i="9"/>
  <c r="G78" i="7"/>
  <c r="G41" i="9" s="1"/>
  <c r="U41" i="9"/>
  <c r="V41" i="9"/>
  <c r="W41" i="9"/>
  <c r="X41" i="9"/>
  <c r="Y41" i="9"/>
  <c r="Z41" i="9"/>
  <c r="AA41" i="9"/>
  <c r="AB41" i="9"/>
  <c r="AC41" i="9"/>
  <c r="AD41" i="9"/>
  <c r="G80" i="7"/>
  <c r="G42" i="9" s="1"/>
  <c r="U42" i="9"/>
  <c r="V42" i="9"/>
  <c r="W42" i="9"/>
  <c r="X42" i="9"/>
  <c r="Y42" i="9"/>
  <c r="Z42" i="9"/>
  <c r="AA42" i="9"/>
  <c r="AB42" i="9"/>
  <c r="AC42" i="9"/>
  <c r="AD42" i="9"/>
  <c r="G82" i="7"/>
  <c r="G43" i="9" s="1"/>
  <c r="U43" i="9"/>
  <c r="V43" i="9"/>
  <c r="W43" i="9"/>
  <c r="X43" i="9"/>
  <c r="Y43" i="9"/>
  <c r="Z43" i="9"/>
  <c r="AA43" i="9"/>
  <c r="AB43" i="9"/>
  <c r="AC43" i="9"/>
  <c r="AD43" i="9"/>
  <c r="G84" i="7"/>
  <c r="G44" i="9" s="1"/>
  <c r="U44" i="9"/>
  <c r="V44" i="9"/>
  <c r="W44" i="9"/>
  <c r="X44" i="9"/>
  <c r="Y44" i="9"/>
  <c r="Z44" i="9"/>
  <c r="AA44" i="9"/>
  <c r="AB44" i="9"/>
  <c r="AC44" i="9"/>
  <c r="AD44" i="9"/>
  <c r="G86" i="7"/>
  <c r="G45" i="9" s="1"/>
  <c r="U45" i="9"/>
  <c r="V45" i="9"/>
  <c r="W45" i="9"/>
  <c r="X45" i="9"/>
  <c r="Y45" i="9"/>
  <c r="Z45" i="9"/>
  <c r="AA45" i="9"/>
  <c r="AB45" i="9"/>
  <c r="AC45" i="9"/>
  <c r="AD45" i="9"/>
  <c r="G88" i="7"/>
  <c r="G46" i="9" s="1"/>
  <c r="U46" i="9"/>
  <c r="V46" i="9"/>
  <c r="W46" i="9"/>
  <c r="X46" i="9"/>
  <c r="Y46" i="9"/>
  <c r="Z46" i="9"/>
  <c r="AA46" i="9"/>
  <c r="AB46" i="9"/>
  <c r="AC46" i="9"/>
  <c r="AD46" i="9"/>
  <c r="G90" i="7"/>
  <c r="G47" i="9" s="1"/>
  <c r="U47" i="9"/>
  <c r="V47" i="9"/>
  <c r="W47" i="9"/>
  <c r="X47" i="9"/>
  <c r="Y47" i="9"/>
  <c r="Z47" i="9"/>
  <c r="AA47" i="9"/>
  <c r="AB47" i="9"/>
  <c r="AC47" i="9"/>
  <c r="AD47" i="9"/>
  <c r="G92" i="7"/>
  <c r="G48" i="9" s="1"/>
  <c r="U48" i="9"/>
  <c r="V48" i="9"/>
  <c r="W48" i="9"/>
  <c r="X48" i="9"/>
  <c r="Y48" i="9"/>
  <c r="Z48" i="9"/>
  <c r="AA48" i="9"/>
  <c r="AB48" i="9"/>
  <c r="AC48" i="9"/>
  <c r="AD48" i="9"/>
  <c r="G94" i="7"/>
  <c r="G49" i="9" s="1"/>
  <c r="U49" i="9"/>
  <c r="V49" i="9"/>
  <c r="W49" i="9"/>
  <c r="X49" i="9"/>
  <c r="Y49" i="9"/>
  <c r="Z49" i="9"/>
  <c r="AA49" i="9"/>
  <c r="AB49" i="9"/>
  <c r="AC49" i="9"/>
  <c r="AD49" i="9"/>
  <c r="G96" i="7"/>
  <c r="G50" i="9" s="1"/>
  <c r="U50" i="9"/>
  <c r="V50" i="9"/>
  <c r="W50" i="9"/>
  <c r="X50" i="9"/>
  <c r="Y50" i="9"/>
  <c r="Z50" i="9"/>
  <c r="AA50" i="9"/>
  <c r="AB50" i="9"/>
  <c r="AC50" i="9"/>
  <c r="AD50" i="9"/>
  <c r="G98" i="7"/>
  <c r="G51" i="9" s="1"/>
  <c r="U51" i="9"/>
  <c r="V51" i="9"/>
  <c r="W51" i="9"/>
  <c r="X51" i="9"/>
  <c r="Y51" i="9"/>
  <c r="Z51" i="9"/>
  <c r="AA51" i="9"/>
  <c r="AB51" i="9"/>
  <c r="AC51" i="9"/>
  <c r="AD51" i="9"/>
  <c r="G100" i="7"/>
  <c r="G52" i="9" s="1"/>
  <c r="U52" i="9"/>
  <c r="V52" i="9"/>
  <c r="W52" i="9"/>
  <c r="X52" i="9"/>
  <c r="Y52" i="9"/>
  <c r="Z52" i="9"/>
  <c r="AA52" i="9"/>
  <c r="AB52" i="9"/>
  <c r="AC52" i="9"/>
  <c r="AD52" i="9"/>
  <c r="U53" i="9"/>
  <c r="G102" i="7"/>
  <c r="G53" i="9" s="1"/>
  <c r="V53" i="9"/>
  <c r="W53" i="9"/>
  <c r="X53" i="9"/>
  <c r="Y53" i="9"/>
  <c r="Z53" i="9"/>
  <c r="AA53" i="9"/>
  <c r="AB53" i="9"/>
  <c r="AC53" i="9"/>
  <c r="AD53" i="9"/>
  <c r="AD6" i="9"/>
  <c r="AC6" i="9"/>
  <c r="AB6" i="9"/>
  <c r="AA6" i="9"/>
  <c r="Z6" i="9"/>
  <c r="Y6" i="9"/>
  <c r="X6" i="9"/>
  <c r="W6" i="9"/>
  <c r="V6" i="9"/>
  <c r="U6" i="9"/>
  <c r="A6" i="7"/>
  <c r="A8" i="7" s="1"/>
  <c r="A10" i="7" s="1"/>
  <c r="A12" i="7" s="1"/>
  <c r="A14" i="7" s="1"/>
  <c r="A16" i="7" s="1"/>
  <c r="A18" i="7" s="1"/>
  <c r="A20" i="7" s="1"/>
  <c r="A22" i="7" s="1"/>
  <c r="A24" i="7" s="1"/>
  <c r="A26" i="7" s="1"/>
  <c r="A28" i="7" s="1"/>
  <c r="A30" i="7" s="1"/>
  <c r="A32" i="7" s="1"/>
  <c r="A34" i="7" s="1"/>
  <c r="A36" i="7" s="1"/>
  <c r="A38"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A90" i="7" s="1"/>
  <c r="A92" i="7" s="1"/>
  <c r="A94" i="7" s="1"/>
  <c r="A96" i="7" s="1"/>
  <c r="A98" i="7" s="1"/>
  <c r="A100" i="7" s="1"/>
  <c r="A102" i="7" s="1"/>
  <c r="AF53" i="9" l="1"/>
  <c r="AL53" i="9"/>
  <c r="AR53" i="9"/>
  <c r="AX53" i="9"/>
  <c r="BD53" i="9"/>
  <c r="AG53" i="9"/>
  <c r="AM53" i="9"/>
  <c r="AS53" i="9"/>
  <c r="AY53" i="9"/>
  <c r="BE53" i="9"/>
  <c r="AH53" i="9"/>
  <c r="AN53" i="9"/>
  <c r="AT53" i="9"/>
  <c r="AZ53" i="9"/>
  <c r="AI53" i="9"/>
  <c r="AO53" i="9"/>
  <c r="AU53" i="9"/>
  <c r="BA53" i="9"/>
  <c r="AJ53" i="9"/>
  <c r="AP53" i="9"/>
  <c r="AV53" i="9"/>
  <c r="BB53" i="9"/>
  <c r="AE53" i="9"/>
  <c r="AK53" i="9"/>
  <c r="AQ53" i="9"/>
  <c r="AW53" i="9"/>
  <c r="BC53" i="9"/>
  <c r="AW52" i="9"/>
  <c r="AF52" i="9"/>
  <c r="AL52" i="9"/>
  <c r="AR52" i="9"/>
  <c r="AX52" i="9"/>
  <c r="BD52" i="9"/>
  <c r="AG52" i="9"/>
  <c r="AM52" i="9"/>
  <c r="AS52" i="9"/>
  <c r="AY52" i="9"/>
  <c r="BE52" i="9"/>
  <c r="AH52" i="9"/>
  <c r="AN52" i="9"/>
  <c r="AT52" i="9"/>
  <c r="AZ52" i="9"/>
  <c r="AI52" i="9"/>
  <c r="AO52" i="9"/>
  <c r="AU52" i="9"/>
  <c r="BA52" i="9"/>
  <c r="AJ52" i="9"/>
  <c r="AP52" i="9"/>
  <c r="AV52" i="9"/>
  <c r="BB52" i="9"/>
  <c r="AE52" i="9"/>
  <c r="AK52" i="9"/>
  <c r="AQ52" i="9"/>
  <c r="BC52" i="9"/>
  <c r="AF51" i="9"/>
  <c r="AL51" i="9"/>
  <c r="AR51" i="9"/>
  <c r="AX51" i="9"/>
  <c r="BD51" i="9"/>
  <c r="AG51" i="9"/>
  <c r="AM51" i="9"/>
  <c r="AS51" i="9"/>
  <c r="AY51" i="9"/>
  <c r="BE51" i="9"/>
  <c r="AH51" i="9"/>
  <c r="AN51" i="9"/>
  <c r="AT51" i="9"/>
  <c r="AZ51" i="9"/>
  <c r="AI51" i="9"/>
  <c r="AO51" i="9"/>
  <c r="AU51" i="9"/>
  <c r="BA51" i="9"/>
  <c r="AJ51" i="9"/>
  <c r="AP51" i="9"/>
  <c r="AV51" i="9"/>
  <c r="BB51" i="9"/>
  <c r="AE51" i="9"/>
  <c r="AK51" i="9"/>
  <c r="AQ51" i="9"/>
  <c r="AW51" i="9"/>
  <c r="BC51" i="9"/>
  <c r="AJ50" i="9"/>
  <c r="AF50" i="9"/>
  <c r="AL50" i="9"/>
  <c r="AR50" i="9"/>
  <c r="AX50" i="9"/>
  <c r="BD50" i="9"/>
  <c r="AG50" i="9"/>
  <c r="AM50" i="9"/>
  <c r="AS50" i="9"/>
  <c r="AY50" i="9"/>
  <c r="BE50" i="9"/>
  <c r="AH50" i="9"/>
  <c r="AN50" i="9"/>
  <c r="AT50" i="9"/>
  <c r="AZ50" i="9"/>
  <c r="AI50" i="9"/>
  <c r="AO50" i="9"/>
  <c r="AU50" i="9"/>
  <c r="BA50" i="9"/>
  <c r="AP50" i="9"/>
  <c r="AV50" i="9"/>
  <c r="BB50" i="9"/>
  <c r="AE50" i="9"/>
  <c r="AK50" i="9"/>
  <c r="AQ50" i="9"/>
  <c r="AW50" i="9"/>
  <c r="BC50" i="9"/>
  <c r="AF49" i="9"/>
  <c r="AL49" i="9"/>
  <c r="AR49" i="9"/>
  <c r="AX49" i="9"/>
  <c r="BD49" i="9"/>
  <c r="AG49" i="9"/>
  <c r="AM49" i="9"/>
  <c r="AS49" i="9"/>
  <c r="AY49" i="9"/>
  <c r="BE49" i="9"/>
  <c r="AH49" i="9"/>
  <c r="AN49" i="9"/>
  <c r="AT49" i="9"/>
  <c r="AZ49" i="9"/>
  <c r="AI49" i="9"/>
  <c r="AO49" i="9"/>
  <c r="AU49" i="9"/>
  <c r="BA49" i="9"/>
  <c r="AJ49" i="9"/>
  <c r="AP49" i="9"/>
  <c r="AV49" i="9"/>
  <c r="BB49" i="9"/>
  <c r="AE49" i="9"/>
  <c r="AK49" i="9"/>
  <c r="AQ49" i="9"/>
  <c r="AW49" i="9"/>
  <c r="BC49" i="9"/>
  <c r="AV48" i="9"/>
  <c r="AF48" i="9"/>
  <c r="AL48" i="9"/>
  <c r="AR48" i="9"/>
  <c r="AX48" i="9"/>
  <c r="BD48" i="9"/>
  <c r="AG48" i="9"/>
  <c r="AM48" i="9"/>
  <c r="AS48" i="9"/>
  <c r="AY48" i="9"/>
  <c r="BE48" i="9"/>
  <c r="AH48" i="9"/>
  <c r="AN48" i="9"/>
  <c r="AT48" i="9"/>
  <c r="AZ48" i="9"/>
  <c r="AI48" i="9"/>
  <c r="AO48" i="9"/>
  <c r="AU48" i="9"/>
  <c r="BA48" i="9"/>
  <c r="AJ48" i="9"/>
  <c r="AP48" i="9"/>
  <c r="BB48" i="9"/>
  <c r="AE48" i="9"/>
  <c r="AK48" i="9"/>
  <c r="AQ48" i="9"/>
  <c r="AW48" i="9"/>
  <c r="BC48" i="9"/>
  <c r="AO47" i="9"/>
  <c r="BC47" i="9"/>
  <c r="AF47" i="9"/>
  <c r="AL47" i="9"/>
  <c r="AR47" i="9"/>
  <c r="AX47" i="9"/>
  <c r="BD47" i="9"/>
  <c r="AG47" i="9"/>
  <c r="AM47" i="9"/>
  <c r="AS47" i="9"/>
  <c r="AY47" i="9"/>
  <c r="BE47" i="9"/>
  <c r="AH47" i="9"/>
  <c r="AN47" i="9"/>
  <c r="AT47" i="9"/>
  <c r="AZ47" i="9"/>
  <c r="AI47" i="9"/>
  <c r="AU47" i="9"/>
  <c r="BA47" i="9"/>
  <c r="AJ47" i="9"/>
  <c r="AP47" i="9"/>
  <c r="AV47" i="9"/>
  <c r="BB47" i="9"/>
  <c r="AE47" i="9"/>
  <c r="AK47" i="9"/>
  <c r="AQ47" i="9"/>
  <c r="AW47" i="9"/>
  <c r="AH46" i="9"/>
  <c r="AI46" i="9"/>
  <c r="AO46" i="9"/>
  <c r="AU46" i="9"/>
  <c r="BA46" i="9"/>
  <c r="AJ46" i="9"/>
  <c r="BB46" i="9"/>
  <c r="AE46" i="9"/>
  <c r="AK46" i="9"/>
  <c r="AQ46" i="9"/>
  <c r="AW46" i="9"/>
  <c r="BC46" i="9"/>
  <c r="AF46" i="9"/>
  <c r="AL46" i="9"/>
  <c r="AR46" i="9"/>
  <c r="AX46" i="9"/>
  <c r="BD46" i="9"/>
  <c r="AG46" i="9"/>
  <c r="AM46" i="9"/>
  <c r="AS46" i="9"/>
  <c r="AY46" i="9"/>
  <c r="BE46" i="9"/>
  <c r="AN46" i="9"/>
  <c r="AT46" i="9"/>
  <c r="AZ46" i="9"/>
  <c r="AP46" i="9"/>
  <c r="AV46" i="9"/>
  <c r="AE45" i="9"/>
  <c r="AK45" i="9"/>
  <c r="AQ45" i="9"/>
  <c r="AW45" i="9"/>
  <c r="BC45" i="9"/>
  <c r="AM45" i="9"/>
  <c r="AS45" i="9"/>
  <c r="BE45" i="9"/>
  <c r="AN45" i="9"/>
  <c r="AZ45" i="9"/>
  <c r="AO45" i="9"/>
  <c r="BA45" i="9"/>
  <c r="AJ45" i="9"/>
  <c r="AV45" i="9"/>
  <c r="AF45" i="9"/>
  <c r="AL45" i="9"/>
  <c r="AR45" i="9"/>
  <c r="AX45" i="9"/>
  <c r="BD45" i="9"/>
  <c r="AG45" i="9"/>
  <c r="AY45" i="9"/>
  <c r="AH45" i="9"/>
  <c r="AT45" i="9"/>
  <c r="AI45" i="9"/>
  <c r="AU45" i="9"/>
  <c r="AP45" i="9"/>
  <c r="BB45" i="9"/>
  <c r="AE44" i="9"/>
  <c r="AF44" i="9"/>
  <c r="AL44" i="9"/>
  <c r="AR44" i="9"/>
  <c r="AX44" i="9"/>
  <c r="BD44" i="9"/>
  <c r="AG44" i="9"/>
  <c r="AM44" i="9"/>
  <c r="AS44" i="9"/>
  <c r="AY44" i="9"/>
  <c r="BE44" i="9"/>
  <c r="AH44" i="9"/>
  <c r="AN44" i="9"/>
  <c r="AT44" i="9"/>
  <c r="AZ44" i="9"/>
  <c r="AI44" i="9"/>
  <c r="AO44" i="9"/>
  <c r="AU44" i="9"/>
  <c r="BA44" i="9"/>
  <c r="AJ44" i="9"/>
  <c r="AP44" i="9"/>
  <c r="AV44" i="9"/>
  <c r="BB44" i="9"/>
  <c r="AK44" i="9"/>
  <c r="AQ44" i="9"/>
  <c r="AW44" i="9"/>
  <c r="BC44" i="9"/>
  <c r="AK43" i="9"/>
  <c r="AF43" i="9"/>
  <c r="AL43" i="9"/>
  <c r="AR43" i="9"/>
  <c r="AX43" i="9"/>
  <c r="BD43" i="9"/>
  <c r="AG43" i="9"/>
  <c r="AM43" i="9"/>
  <c r="AS43" i="9"/>
  <c r="AY43" i="9"/>
  <c r="BE43" i="9"/>
  <c r="AH43" i="9"/>
  <c r="AN43" i="9"/>
  <c r="AT43" i="9"/>
  <c r="AZ43" i="9"/>
  <c r="AI43" i="9"/>
  <c r="AO43" i="9"/>
  <c r="AU43" i="9"/>
  <c r="BA43" i="9"/>
  <c r="AJ43" i="9"/>
  <c r="AP43" i="9"/>
  <c r="AV43" i="9"/>
  <c r="BB43" i="9"/>
  <c r="AE43" i="9"/>
  <c r="AQ43" i="9"/>
  <c r="AW43" i="9"/>
  <c r="BC43" i="9"/>
  <c r="AH42" i="9"/>
  <c r="AN42" i="9"/>
  <c r="AT42" i="9"/>
  <c r="AZ42" i="9"/>
  <c r="AO42" i="9"/>
  <c r="AU42" i="9"/>
  <c r="BA42" i="9"/>
  <c r="AI42" i="9"/>
  <c r="AJ42" i="9"/>
  <c r="AP42" i="9"/>
  <c r="AV42" i="9"/>
  <c r="BB42" i="9"/>
  <c r="AS42" i="9"/>
  <c r="AE42" i="9"/>
  <c r="AK42" i="9"/>
  <c r="AQ42" i="9"/>
  <c r="AW42" i="9"/>
  <c r="BC42" i="9"/>
  <c r="AG42" i="9"/>
  <c r="BE42" i="9"/>
  <c r="AF42" i="9"/>
  <c r="AL42" i="9"/>
  <c r="AR42" i="9"/>
  <c r="AX42" i="9"/>
  <c r="BD42" i="9"/>
  <c r="AM42" i="9"/>
  <c r="AY42" i="9"/>
  <c r="AP41" i="9"/>
  <c r="AF41" i="9"/>
  <c r="AL41" i="9"/>
  <c r="AR41" i="9"/>
  <c r="AX41" i="9"/>
  <c r="BD41" i="9"/>
  <c r="AG41" i="9"/>
  <c r="AM41" i="9"/>
  <c r="AS41" i="9"/>
  <c r="AY41" i="9"/>
  <c r="BE41" i="9"/>
  <c r="AH41" i="9"/>
  <c r="AN41" i="9"/>
  <c r="AT41" i="9"/>
  <c r="AZ41" i="9"/>
  <c r="AI41" i="9"/>
  <c r="AO41" i="9"/>
  <c r="AU41" i="9"/>
  <c r="BA41" i="9"/>
  <c r="AJ41" i="9"/>
  <c r="AV41" i="9"/>
  <c r="BB41" i="9"/>
  <c r="AE41" i="9"/>
  <c r="AK41" i="9"/>
  <c r="AQ41" i="9"/>
  <c r="AW41" i="9"/>
  <c r="BC41" i="9"/>
  <c r="AP40" i="9"/>
  <c r="AW40" i="9"/>
  <c r="AF40" i="9"/>
  <c r="AL40" i="9"/>
  <c r="AR40" i="9"/>
  <c r="AX40" i="9"/>
  <c r="BD40" i="9"/>
  <c r="AG40" i="9"/>
  <c r="AM40" i="9"/>
  <c r="AS40" i="9"/>
  <c r="AY40" i="9"/>
  <c r="BE40" i="9"/>
  <c r="AH40" i="9"/>
  <c r="AN40" i="9"/>
  <c r="AT40" i="9"/>
  <c r="AZ40" i="9"/>
  <c r="AI40" i="9"/>
  <c r="AO40" i="9"/>
  <c r="AU40" i="9"/>
  <c r="BA40" i="9"/>
  <c r="AJ40" i="9"/>
  <c r="AV40" i="9"/>
  <c r="BB40" i="9"/>
  <c r="AE40" i="9"/>
  <c r="AK40" i="9"/>
  <c r="AQ40" i="9"/>
  <c r="BC40" i="9"/>
  <c r="AT39" i="9"/>
  <c r="AK39" i="9"/>
  <c r="BC39" i="9"/>
  <c r="AF39" i="9"/>
  <c r="AL39" i="9"/>
  <c r="AR39" i="9"/>
  <c r="AX39" i="9"/>
  <c r="BD39" i="9"/>
  <c r="AG39" i="9"/>
  <c r="AM39" i="9"/>
  <c r="AS39" i="9"/>
  <c r="AY39" i="9"/>
  <c r="BE39" i="9"/>
  <c r="AH39" i="9"/>
  <c r="AN39" i="9"/>
  <c r="AZ39" i="9"/>
  <c r="AI39" i="9"/>
  <c r="AO39" i="9"/>
  <c r="AU39" i="9"/>
  <c r="BA39" i="9"/>
  <c r="AJ39" i="9"/>
  <c r="AP39" i="9"/>
  <c r="AV39" i="9"/>
  <c r="BB39" i="9"/>
  <c r="AE39" i="9"/>
  <c r="AQ39" i="9"/>
  <c r="AW39" i="9"/>
  <c r="AH38" i="9"/>
  <c r="AN38" i="9"/>
  <c r="AT38" i="9"/>
  <c r="AZ38" i="9"/>
  <c r="AL38" i="9"/>
  <c r="BD38" i="9"/>
  <c r="AY38" i="9"/>
  <c r="AI38" i="9"/>
  <c r="AO38" i="9"/>
  <c r="AU38" i="9"/>
  <c r="BA38" i="9"/>
  <c r="AP38" i="9"/>
  <c r="AV38" i="9"/>
  <c r="BB38" i="9"/>
  <c r="AQ38" i="9"/>
  <c r="BC38" i="9"/>
  <c r="AF38" i="9"/>
  <c r="AG38" i="9"/>
  <c r="BE38" i="9"/>
  <c r="AJ38" i="9"/>
  <c r="AX38" i="9"/>
  <c r="AM38" i="9"/>
  <c r="AE38" i="9"/>
  <c r="AK38" i="9"/>
  <c r="AW38" i="9"/>
  <c r="AR38" i="9"/>
  <c r="AS38" i="9"/>
  <c r="AH37" i="9"/>
  <c r="AJ37" i="9"/>
  <c r="BB37" i="9"/>
  <c r="AK37" i="9"/>
  <c r="AW37" i="9"/>
  <c r="AF37" i="9"/>
  <c r="AL37" i="9"/>
  <c r="AR37" i="9"/>
  <c r="AX37" i="9"/>
  <c r="BD37" i="9"/>
  <c r="AG37" i="9"/>
  <c r="AM37" i="9"/>
  <c r="AS37" i="9"/>
  <c r="AY37" i="9"/>
  <c r="BE37" i="9"/>
  <c r="AN37" i="9"/>
  <c r="AT37" i="9"/>
  <c r="AZ37" i="9"/>
  <c r="AI37" i="9"/>
  <c r="AO37" i="9"/>
  <c r="AU37" i="9"/>
  <c r="BA37" i="9"/>
  <c r="AP37" i="9"/>
  <c r="AV37" i="9"/>
  <c r="AE37" i="9"/>
  <c r="AQ37" i="9"/>
  <c r="BC37" i="9"/>
  <c r="AI36" i="9"/>
  <c r="AO36" i="9"/>
  <c r="AU36" i="9"/>
  <c r="BA36" i="9"/>
  <c r="AJ36" i="9"/>
  <c r="AP36" i="9"/>
  <c r="AV36" i="9"/>
  <c r="BB36" i="9"/>
  <c r="AZ36" i="9"/>
  <c r="AE36" i="9"/>
  <c r="AK36" i="9"/>
  <c r="AQ36" i="9"/>
  <c r="AW36" i="9"/>
  <c r="BC36" i="9"/>
  <c r="AR36" i="9"/>
  <c r="BE36" i="9"/>
  <c r="AH36" i="9"/>
  <c r="AF36" i="9"/>
  <c r="AL36" i="9"/>
  <c r="AX36" i="9"/>
  <c r="BD36" i="9"/>
  <c r="AN36" i="9"/>
  <c r="AG36" i="9"/>
  <c r="AM36" i="9"/>
  <c r="AS36" i="9"/>
  <c r="AY36" i="9"/>
  <c r="AT36" i="9"/>
  <c r="AH35" i="9"/>
  <c r="AJ35" i="9"/>
  <c r="AK35" i="9"/>
  <c r="AW35" i="9"/>
  <c r="AF35" i="9"/>
  <c r="AL35" i="9"/>
  <c r="AR35" i="9"/>
  <c r="AX35" i="9"/>
  <c r="BD35" i="9"/>
  <c r="AG35" i="9"/>
  <c r="AM35" i="9"/>
  <c r="AS35" i="9"/>
  <c r="AY35" i="9"/>
  <c r="BE35" i="9"/>
  <c r="AN35" i="9"/>
  <c r="AT35" i="9"/>
  <c r="AZ35" i="9"/>
  <c r="AI35" i="9"/>
  <c r="AO35" i="9"/>
  <c r="AU35" i="9"/>
  <c r="BA35" i="9"/>
  <c r="AP35" i="9"/>
  <c r="AV35" i="9"/>
  <c r="BB35" i="9"/>
  <c r="AE35" i="9"/>
  <c r="AQ35" i="9"/>
  <c r="BC35" i="9"/>
  <c r="AH34" i="9"/>
  <c r="AN34" i="9"/>
  <c r="AT34" i="9"/>
  <c r="AZ34" i="9"/>
  <c r="AO34" i="9"/>
  <c r="BB34" i="9"/>
  <c r="AJ34" i="9"/>
  <c r="AE34" i="9"/>
  <c r="AK34" i="9"/>
  <c r="AQ34" i="9"/>
  <c r="AW34" i="9"/>
  <c r="BC34" i="9"/>
  <c r="AM34" i="9"/>
  <c r="AY34" i="9"/>
  <c r="AI34" i="9"/>
  <c r="BA34" i="9"/>
  <c r="AV34" i="9"/>
  <c r="AF34" i="9"/>
  <c r="AL34" i="9"/>
  <c r="AR34" i="9"/>
  <c r="AX34" i="9"/>
  <c r="BD34" i="9"/>
  <c r="AG34" i="9"/>
  <c r="AS34" i="9"/>
  <c r="BE34" i="9"/>
  <c r="AU34" i="9"/>
  <c r="AP34" i="9"/>
  <c r="AH33" i="9"/>
  <c r="AN33" i="9"/>
  <c r="AT33" i="9"/>
  <c r="AZ33" i="9"/>
  <c r="AI33" i="9"/>
  <c r="AO33" i="9"/>
  <c r="AU33" i="9"/>
  <c r="BA33" i="9"/>
  <c r="AM33" i="9"/>
  <c r="AJ33" i="9"/>
  <c r="AP33" i="9"/>
  <c r="AV33" i="9"/>
  <c r="BB33" i="9"/>
  <c r="AK33" i="9"/>
  <c r="AQ33" i="9"/>
  <c r="BC33" i="9"/>
  <c r="AF33" i="9"/>
  <c r="AR33" i="9"/>
  <c r="AX33" i="9"/>
  <c r="BD33" i="9"/>
  <c r="AG33" i="9"/>
  <c r="AY33" i="9"/>
  <c r="AE33" i="9"/>
  <c r="AW33" i="9"/>
  <c r="AL33" i="9"/>
  <c r="AS33" i="9"/>
  <c r="BE33" i="9"/>
  <c r="AI32" i="9"/>
  <c r="AK32" i="9"/>
  <c r="AQ32" i="9"/>
  <c r="BB32" i="9"/>
  <c r="AE32" i="9"/>
  <c r="AF32" i="9"/>
  <c r="AL32" i="9"/>
  <c r="AR32" i="9"/>
  <c r="AX32" i="9"/>
  <c r="BD32" i="9"/>
  <c r="AG32" i="9"/>
  <c r="AM32" i="9"/>
  <c r="AS32" i="9"/>
  <c r="AY32" i="9"/>
  <c r="BE32" i="9"/>
  <c r="AH32" i="9"/>
  <c r="AN32" i="9"/>
  <c r="AT32" i="9"/>
  <c r="AZ32" i="9"/>
  <c r="AO32" i="9"/>
  <c r="AU32" i="9"/>
  <c r="BA32" i="9"/>
  <c r="AJ32" i="9"/>
  <c r="AP32" i="9"/>
  <c r="AV32" i="9"/>
  <c r="AW32" i="9"/>
  <c r="BC32" i="9"/>
  <c r="AH31" i="9"/>
  <c r="AZ31" i="9"/>
  <c r="AI31" i="9"/>
  <c r="AJ31" i="9"/>
  <c r="AV31" i="9"/>
  <c r="AK31" i="9"/>
  <c r="AW31" i="9"/>
  <c r="BC31" i="9"/>
  <c r="AE31" i="9"/>
  <c r="AF31" i="9"/>
  <c r="AL31" i="9"/>
  <c r="AR31" i="9"/>
  <c r="AX31" i="9"/>
  <c r="BD31" i="9"/>
  <c r="AG31" i="9"/>
  <c r="AM31" i="9"/>
  <c r="AS31" i="9"/>
  <c r="AY31" i="9"/>
  <c r="BE31" i="9"/>
  <c r="AN31" i="9"/>
  <c r="AT31" i="9"/>
  <c r="AO31" i="9"/>
  <c r="AU31" i="9"/>
  <c r="BA31" i="9"/>
  <c r="AP31" i="9"/>
  <c r="BB31" i="9"/>
  <c r="AQ31" i="9"/>
  <c r="AH30" i="9"/>
  <c r="AO30" i="9"/>
  <c r="AJ30" i="9"/>
  <c r="AV30" i="9"/>
  <c r="AE30" i="9"/>
  <c r="AW30" i="9"/>
  <c r="AF30" i="9"/>
  <c r="AL30" i="9"/>
  <c r="AR30" i="9"/>
  <c r="AX30" i="9"/>
  <c r="BD30" i="9"/>
  <c r="AG30" i="9"/>
  <c r="AM30" i="9"/>
  <c r="AS30" i="9"/>
  <c r="AY30" i="9"/>
  <c r="BE30" i="9"/>
  <c r="AN30" i="9"/>
  <c r="AT30" i="9"/>
  <c r="AZ30" i="9"/>
  <c r="AI30" i="9"/>
  <c r="AU30" i="9"/>
  <c r="BA30" i="9"/>
  <c r="AP30" i="9"/>
  <c r="BB30" i="9"/>
  <c r="AK30" i="9"/>
  <c r="AQ30" i="9"/>
  <c r="BC30" i="9"/>
  <c r="AH29" i="9"/>
  <c r="AO29" i="9"/>
  <c r="AP29" i="9"/>
  <c r="BB29" i="9"/>
  <c r="AK29" i="9"/>
  <c r="AQ29" i="9"/>
  <c r="BC29" i="9"/>
  <c r="AE29" i="9"/>
  <c r="AF29" i="9"/>
  <c r="AL29" i="9"/>
  <c r="AR29" i="9"/>
  <c r="AX29" i="9"/>
  <c r="BD29" i="9"/>
  <c r="AG29" i="9"/>
  <c r="AM29" i="9"/>
  <c r="AS29" i="9"/>
  <c r="AY29" i="9"/>
  <c r="BE29" i="9"/>
  <c r="AN29" i="9"/>
  <c r="AT29" i="9"/>
  <c r="AZ29" i="9"/>
  <c r="AI29" i="9"/>
  <c r="AU29" i="9"/>
  <c r="BA29" i="9"/>
  <c r="AJ29" i="9"/>
  <c r="AV29" i="9"/>
  <c r="AW29" i="9"/>
  <c r="AH28" i="9"/>
  <c r="AT28" i="9"/>
  <c r="AI28" i="9"/>
  <c r="BA28" i="9"/>
  <c r="AP28" i="9"/>
  <c r="BC28" i="9"/>
  <c r="AW28" i="9"/>
  <c r="AJ28" i="9"/>
  <c r="AE28" i="9"/>
  <c r="AK28" i="9"/>
  <c r="AF28" i="9"/>
  <c r="AL28" i="9"/>
  <c r="AR28" i="9"/>
  <c r="AX28" i="9"/>
  <c r="BD28" i="9"/>
  <c r="AG28" i="9"/>
  <c r="AM28" i="9"/>
  <c r="AS28" i="9"/>
  <c r="AY28" i="9"/>
  <c r="BE28" i="9"/>
  <c r="AN28" i="9"/>
  <c r="AZ28" i="9"/>
  <c r="AO28" i="9"/>
  <c r="AU28" i="9"/>
  <c r="AV28" i="9"/>
  <c r="BB28" i="9"/>
  <c r="AQ28" i="9"/>
  <c r="AH27" i="9"/>
  <c r="AN27" i="9"/>
  <c r="AT27" i="9"/>
  <c r="AZ27" i="9"/>
  <c r="AI27" i="9"/>
  <c r="AO27" i="9"/>
  <c r="AU27" i="9"/>
  <c r="BA27" i="9"/>
  <c r="AJ27" i="9"/>
  <c r="AP27" i="9"/>
  <c r="AV27" i="9"/>
  <c r="BB27" i="9"/>
  <c r="AG27" i="9"/>
  <c r="BE27" i="9"/>
  <c r="AS27" i="9"/>
  <c r="AY27" i="9"/>
  <c r="AE27" i="9"/>
  <c r="AK27" i="9"/>
  <c r="AQ27" i="9"/>
  <c r="AW27" i="9"/>
  <c r="BC27" i="9"/>
  <c r="AF27" i="9"/>
  <c r="AL27" i="9"/>
  <c r="AR27" i="9"/>
  <c r="AX27" i="9"/>
  <c r="BD27" i="9"/>
  <c r="AM27" i="9"/>
  <c r="AH26" i="9"/>
  <c r="AN26" i="9"/>
  <c r="AZ26" i="9"/>
  <c r="AI26" i="9"/>
  <c r="BA26" i="9"/>
  <c r="AJ26" i="9"/>
  <c r="BB26" i="9"/>
  <c r="AK26" i="9"/>
  <c r="AW26" i="9"/>
  <c r="AP26" i="9"/>
  <c r="AE26" i="9"/>
  <c r="BC26" i="9"/>
  <c r="AF26" i="9"/>
  <c r="AL26" i="9"/>
  <c r="AR26" i="9"/>
  <c r="AX26" i="9"/>
  <c r="BD26" i="9"/>
  <c r="AG26" i="9"/>
  <c r="AM26" i="9"/>
  <c r="AS26" i="9"/>
  <c r="AY26" i="9"/>
  <c r="BE26" i="9"/>
  <c r="AT26" i="9"/>
  <c r="AO26" i="9"/>
  <c r="AU26" i="9"/>
  <c r="AV26" i="9"/>
  <c r="AQ26" i="9"/>
  <c r="AH25" i="9"/>
  <c r="AT25" i="9"/>
  <c r="AZ25" i="9"/>
  <c r="AI25" i="9"/>
  <c r="BA25" i="9"/>
  <c r="AV25" i="9"/>
  <c r="AW25" i="9"/>
  <c r="AJ25" i="9"/>
  <c r="AE25" i="9"/>
  <c r="AK25" i="9"/>
  <c r="AQ25" i="9"/>
  <c r="AF25" i="9"/>
  <c r="AL25" i="9"/>
  <c r="AR25" i="9"/>
  <c r="AX25" i="9"/>
  <c r="BD25" i="9"/>
  <c r="AG25" i="9"/>
  <c r="AM25" i="9"/>
  <c r="AS25" i="9"/>
  <c r="AY25" i="9"/>
  <c r="BE25" i="9"/>
  <c r="AN25" i="9"/>
  <c r="AO25" i="9"/>
  <c r="AU25" i="9"/>
  <c r="AP25" i="9"/>
  <c r="BB25" i="9"/>
  <c r="BC25" i="9"/>
  <c r="AH24" i="9"/>
  <c r="AN24" i="9"/>
  <c r="AT24" i="9"/>
  <c r="AZ24" i="9"/>
  <c r="AJ24" i="9"/>
  <c r="AV24" i="9"/>
  <c r="AS24" i="9"/>
  <c r="AI24" i="9"/>
  <c r="AO24" i="9"/>
  <c r="AU24" i="9"/>
  <c r="BA24" i="9"/>
  <c r="AP24" i="9"/>
  <c r="BB24" i="9"/>
  <c r="AM24" i="9"/>
  <c r="BE24" i="9"/>
  <c r="AE24" i="9"/>
  <c r="AK24" i="9"/>
  <c r="AQ24" i="9"/>
  <c r="AW24" i="9"/>
  <c r="BC24" i="9"/>
  <c r="AF24" i="9"/>
  <c r="AL24" i="9"/>
  <c r="AR24" i="9"/>
  <c r="AX24" i="9"/>
  <c r="BD24" i="9"/>
  <c r="AG24" i="9"/>
  <c r="AY24" i="9"/>
  <c r="AH23" i="9"/>
  <c r="AN23" i="9"/>
  <c r="AT23" i="9"/>
  <c r="AZ23" i="9"/>
  <c r="AI23" i="9"/>
  <c r="BA23" i="9"/>
  <c r="AP23" i="9"/>
  <c r="BB23" i="9"/>
  <c r="AJ23" i="9"/>
  <c r="AE23" i="9"/>
  <c r="AK23" i="9"/>
  <c r="AQ23" i="9"/>
  <c r="AW23" i="9"/>
  <c r="BC23" i="9"/>
  <c r="AF23" i="9"/>
  <c r="AL23" i="9"/>
  <c r="AR23" i="9"/>
  <c r="AX23" i="9"/>
  <c r="BD23" i="9"/>
  <c r="AG23" i="9"/>
  <c r="AM23" i="9"/>
  <c r="AS23" i="9"/>
  <c r="AY23" i="9"/>
  <c r="BE23" i="9"/>
  <c r="AO23" i="9"/>
  <c r="AU23" i="9"/>
  <c r="AV23" i="9"/>
  <c r="AH22" i="9"/>
  <c r="AN22" i="9"/>
  <c r="AT22" i="9"/>
  <c r="AZ22" i="9"/>
  <c r="AI22" i="9"/>
  <c r="AV22" i="9"/>
  <c r="AO22" i="9"/>
  <c r="AJ22" i="9"/>
  <c r="BB22" i="9"/>
  <c r="AE22" i="9"/>
  <c r="AK22" i="9"/>
  <c r="AQ22" i="9"/>
  <c r="AW22" i="9"/>
  <c r="BC22" i="9"/>
  <c r="AF22" i="9"/>
  <c r="AL22" i="9"/>
  <c r="AR22" i="9"/>
  <c r="AX22" i="9"/>
  <c r="BD22" i="9"/>
  <c r="AG22" i="9"/>
  <c r="AM22" i="9"/>
  <c r="AS22" i="9"/>
  <c r="AY22" i="9"/>
  <c r="BE22" i="9"/>
  <c r="AU22" i="9"/>
  <c r="BA22" i="9"/>
  <c r="AP22" i="9"/>
  <c r="AH21" i="9"/>
  <c r="AN21" i="9"/>
  <c r="AT21" i="9"/>
  <c r="AZ21" i="9"/>
  <c r="AI21" i="9"/>
  <c r="BA21" i="9"/>
  <c r="AP21" i="9"/>
  <c r="BB21" i="9"/>
  <c r="AJ21" i="9"/>
  <c r="AE21" i="9"/>
  <c r="AK21" i="9"/>
  <c r="AQ21" i="9"/>
  <c r="AW21" i="9"/>
  <c r="BC21" i="9"/>
  <c r="AF21" i="9"/>
  <c r="AL21" i="9"/>
  <c r="AR21" i="9"/>
  <c r="AX21" i="9"/>
  <c r="BD21" i="9"/>
  <c r="AG21" i="9"/>
  <c r="AM21" i="9"/>
  <c r="AS21" i="9"/>
  <c r="AY21" i="9"/>
  <c r="BE21" i="9"/>
  <c r="AO21" i="9"/>
  <c r="AU21" i="9"/>
  <c r="AV21" i="9"/>
  <c r="AH20" i="9"/>
  <c r="AN20" i="9"/>
  <c r="AT20" i="9"/>
  <c r="AZ20" i="9"/>
  <c r="AI20" i="9"/>
  <c r="BA20" i="9"/>
  <c r="AV20" i="9"/>
  <c r="BB20" i="9"/>
  <c r="AJ20" i="9"/>
  <c r="AE20" i="9"/>
  <c r="AK20" i="9"/>
  <c r="AQ20" i="9"/>
  <c r="AW20" i="9"/>
  <c r="BC20" i="9"/>
  <c r="AF20" i="9"/>
  <c r="AL20" i="9"/>
  <c r="AR20" i="9"/>
  <c r="AX20" i="9"/>
  <c r="BD20" i="9"/>
  <c r="AG20" i="9"/>
  <c r="AM20" i="9"/>
  <c r="AS20" i="9"/>
  <c r="AY20" i="9"/>
  <c r="BE20" i="9"/>
  <c r="AO20" i="9"/>
  <c r="AU20" i="9"/>
  <c r="AP20" i="9"/>
  <c r="AH19" i="9"/>
  <c r="AT19" i="9"/>
  <c r="AZ19" i="9"/>
  <c r="AI19" i="9"/>
  <c r="AP19" i="9"/>
  <c r="BA19" i="9"/>
  <c r="AJ19" i="9"/>
  <c r="BB19" i="9"/>
  <c r="AE19" i="9"/>
  <c r="AK19" i="9"/>
  <c r="AQ19" i="9"/>
  <c r="AW19" i="9"/>
  <c r="BC19" i="9"/>
  <c r="AF19" i="9"/>
  <c r="AL19" i="9"/>
  <c r="AR19" i="9"/>
  <c r="AX19" i="9"/>
  <c r="BD19" i="9"/>
  <c r="AG19" i="9"/>
  <c r="AM19" i="9"/>
  <c r="AS19" i="9"/>
  <c r="AY19" i="9"/>
  <c r="BE19" i="9"/>
  <c r="AN19" i="9"/>
  <c r="AO19" i="9"/>
  <c r="AU19" i="9"/>
  <c r="AV19" i="9"/>
  <c r="AH18" i="9"/>
  <c r="AN18" i="9"/>
  <c r="AT18" i="9"/>
  <c r="AZ18" i="9"/>
  <c r="AI18" i="9"/>
  <c r="AU18" i="9"/>
  <c r="AV18" i="9"/>
  <c r="BB18" i="9"/>
  <c r="AJ18" i="9"/>
  <c r="AE18" i="9"/>
  <c r="AK18" i="9"/>
  <c r="AQ18" i="9"/>
  <c r="AW18" i="9"/>
  <c r="BC18" i="9"/>
  <c r="AF18" i="9"/>
  <c r="AL18" i="9"/>
  <c r="AR18" i="9"/>
  <c r="AX18" i="9"/>
  <c r="BD18" i="9"/>
  <c r="AG18" i="9"/>
  <c r="AM18" i="9"/>
  <c r="AS18" i="9"/>
  <c r="AY18" i="9"/>
  <c r="BE18" i="9"/>
  <c r="AO18" i="9"/>
  <c r="BA18" i="9"/>
  <c r="AP18" i="9"/>
  <c r="AH17" i="9"/>
  <c r="AN17" i="9"/>
  <c r="AT17" i="9"/>
  <c r="AZ17" i="9"/>
  <c r="BB17" i="9"/>
  <c r="AI17" i="9"/>
  <c r="AO17" i="9"/>
  <c r="AU17" i="9"/>
  <c r="BA17" i="9"/>
  <c r="AP17" i="9"/>
  <c r="AJ17" i="9"/>
  <c r="AE17" i="9"/>
  <c r="AK17" i="9"/>
  <c r="AQ17" i="9"/>
  <c r="AW17" i="9"/>
  <c r="BC17" i="9"/>
  <c r="AF17" i="9"/>
  <c r="AL17" i="9"/>
  <c r="AR17" i="9"/>
  <c r="AX17" i="9"/>
  <c r="BD17" i="9"/>
  <c r="AG17" i="9"/>
  <c r="AM17" i="9"/>
  <c r="AS17" i="9"/>
  <c r="AY17" i="9"/>
  <c r="BE17" i="9"/>
  <c r="AV17" i="9"/>
  <c r="AH16" i="9"/>
  <c r="AT16" i="9"/>
  <c r="AZ16" i="9"/>
  <c r="BA16" i="9"/>
  <c r="AI16" i="9"/>
  <c r="AO16" i="9"/>
  <c r="AJ16" i="9"/>
  <c r="AP16" i="9"/>
  <c r="AV16" i="9"/>
  <c r="BB16" i="9"/>
  <c r="AE16" i="9"/>
  <c r="AK16" i="9"/>
  <c r="AQ16" i="9"/>
  <c r="AW16" i="9"/>
  <c r="BC16" i="9"/>
  <c r="AF16" i="9"/>
  <c r="AL16" i="9"/>
  <c r="AR16" i="9"/>
  <c r="AX16" i="9"/>
  <c r="BD16" i="9"/>
  <c r="AG16" i="9"/>
  <c r="AM16" i="9"/>
  <c r="AS16" i="9"/>
  <c r="AY16" i="9"/>
  <c r="BE16" i="9"/>
  <c r="AN16" i="9"/>
  <c r="AU16" i="9"/>
  <c r="AH15" i="9"/>
  <c r="AN15" i="9"/>
  <c r="AT15" i="9"/>
  <c r="AZ15" i="9"/>
  <c r="AI15" i="9"/>
  <c r="BA15" i="9"/>
  <c r="BB15" i="9"/>
  <c r="AU15" i="9"/>
  <c r="AJ15" i="9"/>
  <c r="AP15" i="9"/>
  <c r="AE15" i="9"/>
  <c r="AK15" i="9"/>
  <c r="AQ15" i="9"/>
  <c r="AW15" i="9"/>
  <c r="BC15" i="9"/>
  <c r="AF15" i="9"/>
  <c r="AL15" i="9"/>
  <c r="AR15" i="9"/>
  <c r="AX15" i="9"/>
  <c r="BD15" i="9"/>
  <c r="AG15" i="9"/>
  <c r="AM15" i="9"/>
  <c r="AS15" i="9"/>
  <c r="AY15" i="9"/>
  <c r="BE15" i="9"/>
  <c r="AO15" i="9"/>
  <c r="AV15" i="9"/>
  <c r="AH14" i="9"/>
  <c r="AN14" i="9"/>
  <c r="AT14" i="9"/>
  <c r="AZ14" i="9"/>
  <c r="AO14" i="9"/>
  <c r="BA14" i="9"/>
  <c r="AI14" i="9"/>
  <c r="AU14" i="9"/>
  <c r="AJ14" i="9"/>
  <c r="AP14" i="9"/>
  <c r="AV14" i="9"/>
  <c r="BB14" i="9"/>
  <c r="AE14" i="9"/>
  <c r="AK14" i="9"/>
  <c r="AQ14" i="9"/>
  <c r="AW14" i="9"/>
  <c r="BC14" i="9"/>
  <c r="AF14" i="9"/>
  <c r="AL14" i="9"/>
  <c r="AR14" i="9"/>
  <c r="AX14" i="9"/>
  <c r="BD14" i="9"/>
  <c r="AG14" i="9"/>
  <c r="AM14" i="9"/>
  <c r="AS14" i="9"/>
  <c r="AY14" i="9"/>
  <c r="BE14" i="9"/>
  <c r="AH13" i="9"/>
  <c r="AN13" i="9"/>
  <c r="AT13" i="9"/>
  <c r="AZ13" i="9"/>
  <c r="BA13" i="9"/>
  <c r="AI13" i="9"/>
  <c r="AO13" i="9"/>
  <c r="AJ13" i="9"/>
  <c r="AP13" i="9"/>
  <c r="AV13" i="9"/>
  <c r="BB13" i="9"/>
  <c r="AE13" i="9"/>
  <c r="AK13" i="9"/>
  <c r="AQ13" i="9"/>
  <c r="AW13" i="9"/>
  <c r="BC13" i="9"/>
  <c r="AF13" i="9"/>
  <c r="AL13" i="9"/>
  <c r="AR13" i="9"/>
  <c r="AX13" i="9"/>
  <c r="BD13" i="9"/>
  <c r="AG13" i="9"/>
  <c r="AM13" i="9"/>
  <c r="AS13" i="9"/>
  <c r="AY13" i="9"/>
  <c r="BE13" i="9"/>
  <c r="AU13" i="9"/>
  <c r="AH12" i="9"/>
  <c r="AN12" i="9"/>
  <c r="AT12" i="9"/>
  <c r="AZ12" i="9"/>
  <c r="AO12" i="9"/>
  <c r="AI12" i="9"/>
  <c r="AU12" i="9"/>
  <c r="BA12" i="9"/>
  <c r="AJ12" i="9"/>
  <c r="AP12" i="9"/>
  <c r="AV12" i="9"/>
  <c r="BB12" i="9"/>
  <c r="AE12" i="9"/>
  <c r="AK12" i="9"/>
  <c r="AQ12" i="9"/>
  <c r="AW12" i="9"/>
  <c r="BC12" i="9"/>
  <c r="AF12" i="9"/>
  <c r="AL12" i="9"/>
  <c r="AR12" i="9"/>
  <c r="AX12" i="9"/>
  <c r="BD12" i="9"/>
  <c r="AG12" i="9"/>
  <c r="AM12" i="9"/>
  <c r="AS12" i="9"/>
  <c r="AY12" i="9"/>
  <c r="BE12" i="9"/>
  <c r="AH11" i="9"/>
  <c r="AN11" i="9"/>
  <c r="AT11" i="9"/>
  <c r="AZ11" i="9"/>
  <c r="AU11" i="9"/>
  <c r="AG11" i="9"/>
  <c r="BE11" i="9"/>
  <c r="AI11" i="9"/>
  <c r="AO11" i="9"/>
  <c r="BA11" i="9"/>
  <c r="AY11" i="9"/>
  <c r="AJ11" i="9"/>
  <c r="AP11" i="9"/>
  <c r="AV11" i="9"/>
  <c r="BB11" i="9"/>
  <c r="AS11" i="9"/>
  <c r="AE11" i="9"/>
  <c r="AK11" i="9"/>
  <c r="AQ11" i="9"/>
  <c r="AW11" i="9"/>
  <c r="BC11" i="9"/>
  <c r="AF11" i="9"/>
  <c r="AL11" i="9"/>
  <c r="AR11" i="9"/>
  <c r="AX11" i="9"/>
  <c r="BD11" i="9"/>
  <c r="AM11" i="9"/>
  <c r="AH10" i="9"/>
  <c r="AT10" i="9"/>
  <c r="AZ10" i="9"/>
  <c r="AI10" i="9"/>
  <c r="AO10" i="9"/>
  <c r="AU10" i="9"/>
  <c r="AJ10" i="9"/>
  <c r="AP10" i="9"/>
  <c r="AV10" i="9"/>
  <c r="BB10" i="9"/>
  <c r="AE10" i="9"/>
  <c r="AK10" i="9"/>
  <c r="AQ10" i="9"/>
  <c r="AW10" i="9"/>
  <c r="BC10" i="9"/>
  <c r="AF10" i="9"/>
  <c r="AL10" i="9"/>
  <c r="AR10" i="9"/>
  <c r="AX10" i="9"/>
  <c r="BD10" i="9"/>
  <c r="AG10" i="9"/>
  <c r="AM10" i="9"/>
  <c r="AS10" i="9"/>
  <c r="AY10" i="9"/>
  <c r="BE10" i="9"/>
  <c r="AN10" i="9"/>
  <c r="BA10" i="9"/>
  <c r="AH9" i="9"/>
  <c r="AN9" i="9"/>
  <c r="AT9" i="9"/>
  <c r="AZ9" i="9"/>
  <c r="AO9" i="9"/>
  <c r="AU9" i="9"/>
  <c r="BB9" i="9"/>
  <c r="BA9" i="9"/>
  <c r="AJ9" i="9"/>
  <c r="AP9" i="9"/>
  <c r="AV9" i="9"/>
  <c r="AE9" i="9"/>
  <c r="AK9" i="9"/>
  <c r="AQ9" i="9"/>
  <c r="AW9" i="9"/>
  <c r="BC9" i="9"/>
  <c r="AF9" i="9"/>
  <c r="AL9" i="9"/>
  <c r="AR9" i="9"/>
  <c r="AX9" i="9"/>
  <c r="BD9" i="9"/>
  <c r="AG9" i="9"/>
  <c r="AM9" i="9"/>
  <c r="AS9" i="9"/>
  <c r="AY9" i="9"/>
  <c r="BE9" i="9"/>
  <c r="AI9" i="9"/>
  <c r="AH8" i="9"/>
  <c r="AN8" i="9"/>
  <c r="AT8" i="9"/>
  <c r="AZ8" i="9"/>
  <c r="AU8" i="9"/>
  <c r="BA8" i="9"/>
  <c r="AI8" i="9"/>
  <c r="AJ8" i="9"/>
  <c r="AP8" i="9"/>
  <c r="AV8" i="9"/>
  <c r="BB8" i="9"/>
  <c r="AE8" i="9"/>
  <c r="AK8" i="9"/>
  <c r="AQ8" i="9"/>
  <c r="AW8" i="9"/>
  <c r="BC8" i="9"/>
  <c r="AF8" i="9"/>
  <c r="AL8" i="9"/>
  <c r="AR8" i="9"/>
  <c r="AX8" i="9"/>
  <c r="BD8" i="9"/>
  <c r="AG8" i="9"/>
  <c r="AM8" i="9"/>
  <c r="AS8" i="9"/>
  <c r="AY8" i="9"/>
  <c r="BE8" i="9"/>
  <c r="AO8" i="9"/>
  <c r="AH7" i="9"/>
  <c r="AN7" i="9"/>
  <c r="AT7" i="9"/>
  <c r="AZ7" i="9"/>
  <c r="AI7" i="9"/>
  <c r="AO7" i="9"/>
  <c r="AU7" i="9"/>
  <c r="BA7" i="9"/>
  <c r="AJ7" i="9"/>
  <c r="AP7" i="9"/>
  <c r="AV7" i="9"/>
  <c r="BB7" i="9"/>
  <c r="AE7" i="9"/>
  <c r="AK7" i="9"/>
  <c r="AQ7" i="9"/>
  <c r="AW7" i="9"/>
  <c r="BC7" i="9"/>
  <c r="AF7" i="9"/>
  <c r="AL7" i="9"/>
  <c r="AR7" i="9"/>
  <c r="AX7" i="9"/>
  <c r="BD7" i="9"/>
  <c r="AG7" i="9"/>
  <c r="AM7" i="9"/>
  <c r="AS7" i="9"/>
  <c r="AY7" i="9"/>
  <c r="BE7" i="9"/>
  <c r="AO6" i="9"/>
  <c r="AJ6" i="9"/>
  <c r="AP6" i="9"/>
  <c r="AV6" i="9"/>
  <c r="BB6" i="9"/>
  <c r="AE6" i="9"/>
  <c r="AK6" i="9"/>
  <c r="AQ6" i="9"/>
  <c r="AW6" i="9"/>
  <c r="BC6" i="9"/>
  <c r="AF6" i="9"/>
  <c r="AL6" i="9"/>
  <c r="AR6" i="9"/>
  <c r="AX6" i="9"/>
  <c r="BD6" i="9"/>
  <c r="AG6" i="9"/>
  <c r="AM6" i="9"/>
  <c r="AS6" i="9"/>
  <c r="AY6" i="9"/>
  <c r="BE6" i="9"/>
  <c r="AH6" i="9"/>
  <c r="AN6" i="9"/>
  <c r="AT6" i="9"/>
  <c r="AZ6" i="9"/>
  <c r="AI6" i="9"/>
  <c r="AU6" i="9"/>
  <c r="BA6" i="9"/>
  <c r="M4" i="1"/>
  <c r="R5" i="1"/>
  <c r="M5" i="1" s="1"/>
  <c r="I3" i="2"/>
  <c r="U17" i="1" l="1"/>
  <c r="F4" i="2"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B44" i="2"/>
  <c r="B4" i="2"/>
  <c r="A4" i="2" s="1"/>
  <c r="L13" i="1"/>
  <c r="Q13" i="1" s="1"/>
  <c r="Q12" i="2" s="1"/>
  <c r="O13" i="1"/>
  <c r="O12" i="2" s="1"/>
  <c r="P13" i="1"/>
  <c r="P12" i="2" s="1"/>
  <c r="R13" i="1"/>
  <c r="M13" i="1" s="1"/>
  <c r="L14" i="1"/>
  <c r="Q14" i="1" s="1"/>
  <c r="Q13" i="2" s="1"/>
  <c r="O14" i="1"/>
  <c r="O13" i="2" s="1"/>
  <c r="P14" i="1"/>
  <c r="P13" i="2" s="1"/>
  <c r="R14" i="1"/>
  <c r="M14" i="1" s="1"/>
  <c r="L15" i="1"/>
  <c r="Q15" i="1" s="1"/>
  <c r="Q14" i="2" s="1"/>
  <c r="O15" i="1"/>
  <c r="O14" i="2" s="1"/>
  <c r="P15" i="1"/>
  <c r="P14" i="2" s="1"/>
  <c r="R15" i="1"/>
  <c r="M15" i="1" s="1"/>
  <c r="L16" i="1"/>
  <c r="Q16" i="1" s="1"/>
  <c r="Q15" i="2" s="1"/>
  <c r="O16" i="1"/>
  <c r="O15" i="2" s="1"/>
  <c r="P16" i="1"/>
  <c r="P15" i="2" s="1"/>
  <c r="R16" i="1"/>
  <c r="M16" i="1" s="1"/>
  <c r="L17" i="1"/>
  <c r="Q17" i="1" s="1"/>
  <c r="Q16" i="2" s="1"/>
  <c r="O17" i="1"/>
  <c r="O16" i="2" s="1"/>
  <c r="P17" i="1"/>
  <c r="P16" i="2" s="1"/>
  <c r="R17" i="1"/>
  <c r="M17" i="1" s="1"/>
  <c r="L18" i="1"/>
  <c r="Q18" i="1" s="1"/>
  <c r="Q17" i="2" s="1"/>
  <c r="O18" i="1"/>
  <c r="O17" i="2" s="1"/>
  <c r="P18" i="1"/>
  <c r="P17" i="2" s="1"/>
  <c r="R18" i="1"/>
  <c r="M18" i="1" s="1"/>
  <c r="L19" i="1"/>
  <c r="Q19" i="1" s="1"/>
  <c r="Q18" i="2" s="1"/>
  <c r="O19" i="1"/>
  <c r="O18" i="2" s="1"/>
  <c r="P19" i="1"/>
  <c r="P18" i="2" s="1"/>
  <c r="R19" i="1"/>
  <c r="R18" i="2" s="1"/>
  <c r="L20" i="1"/>
  <c r="Q20" i="1" s="1"/>
  <c r="Q19" i="2" s="1"/>
  <c r="O20" i="1"/>
  <c r="O19" i="2" s="1"/>
  <c r="P20" i="1"/>
  <c r="P19" i="2" s="1"/>
  <c r="R20" i="1"/>
  <c r="M20" i="1" s="1"/>
  <c r="L21" i="1"/>
  <c r="Q21" i="1" s="1"/>
  <c r="Q20" i="2" s="1"/>
  <c r="O21" i="1"/>
  <c r="O20" i="2" s="1"/>
  <c r="P21" i="1"/>
  <c r="P20" i="2" s="1"/>
  <c r="R21" i="1"/>
  <c r="M21" i="1" s="1"/>
  <c r="L22" i="1"/>
  <c r="Q22" i="1" s="1"/>
  <c r="Q21" i="2" s="1"/>
  <c r="O22" i="1"/>
  <c r="O21" i="2" s="1"/>
  <c r="P22" i="1"/>
  <c r="P21" i="2" s="1"/>
  <c r="R22" i="1"/>
  <c r="R21" i="2" s="1"/>
  <c r="L23" i="1"/>
  <c r="Q23" i="1" s="1"/>
  <c r="Q22" i="2" s="1"/>
  <c r="O23" i="1"/>
  <c r="O22" i="2" s="1"/>
  <c r="P23" i="1"/>
  <c r="P22" i="2" s="1"/>
  <c r="R23" i="1"/>
  <c r="M23" i="1" s="1"/>
  <c r="L24" i="1"/>
  <c r="Q24" i="1" s="1"/>
  <c r="Q23" i="2" s="1"/>
  <c r="O24" i="1"/>
  <c r="O23" i="2" s="1"/>
  <c r="P24" i="1"/>
  <c r="P23" i="2" s="1"/>
  <c r="R24" i="1"/>
  <c r="M24" i="1" s="1"/>
  <c r="L25" i="1"/>
  <c r="Q25" i="1" s="1"/>
  <c r="Q24" i="2" s="1"/>
  <c r="O25" i="1"/>
  <c r="O24" i="2" s="1"/>
  <c r="P25" i="1"/>
  <c r="P24" i="2" s="1"/>
  <c r="R25" i="1"/>
  <c r="M25" i="1" s="1"/>
  <c r="L26" i="1"/>
  <c r="Q26" i="1" s="1"/>
  <c r="Q25" i="2" s="1"/>
  <c r="O26" i="1"/>
  <c r="O25" i="2" s="1"/>
  <c r="P26" i="1"/>
  <c r="P25" i="2" s="1"/>
  <c r="R26" i="1"/>
  <c r="M26" i="1" s="1"/>
  <c r="L27" i="1"/>
  <c r="Q27" i="1" s="1"/>
  <c r="Q26" i="2" s="1"/>
  <c r="O27" i="1"/>
  <c r="O26" i="2" s="1"/>
  <c r="P27" i="1"/>
  <c r="P26" i="2" s="1"/>
  <c r="R27" i="1"/>
  <c r="M27" i="1" s="1"/>
  <c r="L28" i="1"/>
  <c r="Q28" i="1" s="1"/>
  <c r="Q27" i="2" s="1"/>
  <c r="O28" i="1"/>
  <c r="O27" i="2" s="1"/>
  <c r="P28" i="1"/>
  <c r="P27" i="2" s="1"/>
  <c r="R28" i="1"/>
  <c r="M28" i="1" s="1"/>
  <c r="L29" i="1"/>
  <c r="Q29" i="1" s="1"/>
  <c r="Q28" i="2" s="1"/>
  <c r="O29" i="1"/>
  <c r="O28" i="2" s="1"/>
  <c r="P29" i="1"/>
  <c r="P28" i="2" s="1"/>
  <c r="R29" i="1"/>
  <c r="M29" i="1" s="1"/>
  <c r="L30" i="1"/>
  <c r="Q30" i="1" s="1"/>
  <c r="Q29" i="2" s="1"/>
  <c r="O30" i="1"/>
  <c r="O29" i="2" s="1"/>
  <c r="P30" i="1"/>
  <c r="P29" i="2" s="1"/>
  <c r="R30" i="1"/>
  <c r="M30" i="1" s="1"/>
  <c r="L31" i="1"/>
  <c r="Q31" i="1" s="1"/>
  <c r="Q30" i="2" s="1"/>
  <c r="O31" i="1"/>
  <c r="O30" i="2" s="1"/>
  <c r="P31" i="1"/>
  <c r="P30" i="2" s="1"/>
  <c r="R31" i="1"/>
  <c r="M31" i="1" s="1"/>
  <c r="L32" i="1"/>
  <c r="Q32" i="1" s="1"/>
  <c r="Q31" i="2" s="1"/>
  <c r="O32" i="1"/>
  <c r="O31" i="2" s="1"/>
  <c r="P32" i="1"/>
  <c r="P31" i="2" s="1"/>
  <c r="R32" i="1"/>
  <c r="M32" i="1" s="1"/>
  <c r="L33" i="1"/>
  <c r="Q33" i="1" s="1"/>
  <c r="Q32" i="2" s="1"/>
  <c r="O33" i="1"/>
  <c r="O32" i="2" s="1"/>
  <c r="P33" i="1"/>
  <c r="P32" i="2" s="1"/>
  <c r="R33" i="1"/>
  <c r="M33" i="1" s="1"/>
  <c r="L34" i="1"/>
  <c r="Q34" i="1" s="1"/>
  <c r="Q33" i="2" s="1"/>
  <c r="O34" i="1"/>
  <c r="O33" i="2" s="1"/>
  <c r="P34" i="1"/>
  <c r="P33" i="2" s="1"/>
  <c r="R34" i="1"/>
  <c r="M34" i="1" s="1"/>
  <c r="L35" i="1"/>
  <c r="Q35" i="1" s="1"/>
  <c r="Q34" i="2" s="1"/>
  <c r="O35" i="1"/>
  <c r="O34" i="2" s="1"/>
  <c r="P35" i="1"/>
  <c r="P34" i="2" s="1"/>
  <c r="R35" i="1"/>
  <c r="M35" i="1" s="1"/>
  <c r="L36" i="1"/>
  <c r="Q36" i="1" s="1"/>
  <c r="Q35" i="2" s="1"/>
  <c r="O36" i="1"/>
  <c r="O35" i="2" s="1"/>
  <c r="P36" i="1"/>
  <c r="P35" i="2" s="1"/>
  <c r="R36" i="1"/>
  <c r="M36" i="1" s="1"/>
  <c r="L37" i="1"/>
  <c r="Q37" i="1" s="1"/>
  <c r="Q36" i="2" s="1"/>
  <c r="O37" i="1"/>
  <c r="O36" i="2" s="1"/>
  <c r="P37" i="1"/>
  <c r="P36" i="2" s="1"/>
  <c r="R37" i="1"/>
  <c r="M37" i="1" s="1"/>
  <c r="L38" i="1"/>
  <c r="Q38" i="1" s="1"/>
  <c r="Q37" i="2" s="1"/>
  <c r="O38" i="1"/>
  <c r="O37" i="2" s="1"/>
  <c r="P38" i="1"/>
  <c r="P37" i="2" s="1"/>
  <c r="R38" i="1"/>
  <c r="M38" i="1" s="1"/>
  <c r="L39" i="1"/>
  <c r="Q39" i="1" s="1"/>
  <c r="Q38" i="2" s="1"/>
  <c r="O39" i="1"/>
  <c r="O38" i="2" s="1"/>
  <c r="P39" i="1"/>
  <c r="P38" i="2" s="1"/>
  <c r="R39" i="1"/>
  <c r="M39" i="1" s="1"/>
  <c r="L40" i="1"/>
  <c r="Q40" i="1" s="1"/>
  <c r="Q39" i="2" s="1"/>
  <c r="O40" i="1"/>
  <c r="O39" i="2" s="1"/>
  <c r="P40" i="1"/>
  <c r="P39" i="2" s="1"/>
  <c r="R40" i="1"/>
  <c r="R39" i="2" s="1"/>
  <c r="L41" i="1"/>
  <c r="Q41" i="1" s="1"/>
  <c r="Q40" i="2" s="1"/>
  <c r="O41" i="1"/>
  <c r="O40" i="2" s="1"/>
  <c r="P41" i="1"/>
  <c r="P40" i="2" s="1"/>
  <c r="R41" i="1"/>
  <c r="M41" i="1" s="1"/>
  <c r="L42" i="1"/>
  <c r="Q42" i="1" s="1"/>
  <c r="Q41" i="2" s="1"/>
  <c r="O42" i="1"/>
  <c r="O41" i="2" s="1"/>
  <c r="P42" i="1"/>
  <c r="P41" i="2" s="1"/>
  <c r="R42" i="1"/>
  <c r="M42" i="1" s="1"/>
  <c r="L43" i="1"/>
  <c r="Q43" i="1" s="1"/>
  <c r="Q42" i="2" s="1"/>
  <c r="O43" i="1"/>
  <c r="O42" i="2" s="1"/>
  <c r="P43" i="1"/>
  <c r="P42" i="2" s="1"/>
  <c r="R43" i="1"/>
  <c r="M43" i="1" s="1"/>
  <c r="L44" i="1"/>
  <c r="Q44" i="1" s="1"/>
  <c r="Q43" i="2" s="1"/>
  <c r="O44" i="1"/>
  <c r="O43" i="2" s="1"/>
  <c r="P44" i="1"/>
  <c r="P43" i="2" s="1"/>
  <c r="R44" i="1"/>
  <c r="M44" i="1" s="1"/>
  <c r="L45" i="1"/>
  <c r="Q45" i="1" s="1"/>
  <c r="Q44" i="2" s="1"/>
  <c r="O45" i="1"/>
  <c r="O44" i="2" s="1"/>
  <c r="P45" i="1"/>
  <c r="P44" i="2" s="1"/>
  <c r="R45" i="1"/>
  <c r="M45" i="1" s="1"/>
  <c r="L46" i="1"/>
  <c r="Q46" i="1" s="1"/>
  <c r="Q45" i="2" s="1"/>
  <c r="O46" i="1"/>
  <c r="O45" i="2" s="1"/>
  <c r="P46" i="1"/>
  <c r="P45" i="2" s="1"/>
  <c r="R46" i="1"/>
  <c r="M46" i="1" s="1"/>
  <c r="L47" i="1"/>
  <c r="Q47" i="1" s="1"/>
  <c r="Q46" i="2" s="1"/>
  <c r="O47" i="1"/>
  <c r="O46" i="2" s="1"/>
  <c r="P47" i="1"/>
  <c r="P46" i="2" s="1"/>
  <c r="R47" i="1"/>
  <c r="M47" i="1" s="1"/>
  <c r="L48" i="1"/>
  <c r="Q48" i="1" s="1"/>
  <c r="Q47" i="2" s="1"/>
  <c r="O48" i="1"/>
  <c r="O47" i="2" s="1"/>
  <c r="P48" i="1"/>
  <c r="P47" i="2" s="1"/>
  <c r="R48" i="1"/>
  <c r="M48" i="1" s="1"/>
  <c r="L49" i="1"/>
  <c r="Q49" i="1" s="1"/>
  <c r="Q48" i="2" s="1"/>
  <c r="O49" i="1"/>
  <c r="O48" i="2" s="1"/>
  <c r="P49" i="1"/>
  <c r="P48" i="2" s="1"/>
  <c r="R49" i="1"/>
  <c r="M49" i="1" s="1"/>
  <c r="L50" i="1"/>
  <c r="Q50" i="1" s="1"/>
  <c r="Q49" i="2" s="1"/>
  <c r="O50" i="1"/>
  <c r="O49" i="2" s="1"/>
  <c r="P50" i="1"/>
  <c r="P49" i="2" s="1"/>
  <c r="R50" i="1"/>
  <c r="M50" i="1" s="1"/>
  <c r="L51" i="1"/>
  <c r="Q51" i="1" s="1"/>
  <c r="Q50" i="2" s="1"/>
  <c r="O51" i="1"/>
  <c r="O50" i="2" s="1"/>
  <c r="P51" i="1"/>
  <c r="P50" i="2" s="1"/>
  <c r="R51" i="1"/>
  <c r="M51" i="1" s="1"/>
  <c r="L52" i="1"/>
  <c r="Q52" i="1" s="1"/>
  <c r="Q51" i="2" s="1"/>
  <c r="O52" i="1"/>
  <c r="O51" i="2" s="1"/>
  <c r="P52" i="1"/>
  <c r="P51" i="2" s="1"/>
  <c r="R52" i="1"/>
  <c r="M52" i="1" s="1"/>
  <c r="L53" i="1"/>
  <c r="Q53" i="1" s="1"/>
  <c r="Q52" i="2" s="1"/>
  <c r="O53" i="1"/>
  <c r="O52" i="2" s="1"/>
  <c r="P53" i="1"/>
  <c r="P52" i="2" s="1"/>
  <c r="R53" i="1"/>
  <c r="M53" i="1" s="1"/>
  <c r="L5" i="1"/>
  <c r="Q5" i="1" s="1"/>
  <c r="Q4" i="2" s="1"/>
  <c r="O5" i="1"/>
  <c r="O4" i="2" s="1"/>
  <c r="P5" i="1"/>
  <c r="P4" i="2" s="1"/>
  <c r="L6" i="1"/>
  <c r="Q6" i="1" s="1"/>
  <c r="Q5" i="2" s="1"/>
  <c r="O6" i="1"/>
  <c r="O5" i="2" s="1"/>
  <c r="P6" i="1"/>
  <c r="P5" i="2" s="1"/>
  <c r="R6" i="1"/>
  <c r="M6" i="1" s="1"/>
  <c r="L7" i="1"/>
  <c r="Q7" i="1" s="1"/>
  <c r="Q6" i="2" s="1"/>
  <c r="O7" i="1"/>
  <c r="O6" i="2" s="1"/>
  <c r="P7" i="1"/>
  <c r="P6" i="2" s="1"/>
  <c r="R7" i="1"/>
  <c r="M7" i="1" s="1"/>
  <c r="L8" i="1"/>
  <c r="Q8" i="1" s="1"/>
  <c r="Q7" i="2" s="1"/>
  <c r="O8" i="1"/>
  <c r="O7" i="2" s="1"/>
  <c r="P8" i="1"/>
  <c r="P7" i="2" s="1"/>
  <c r="R8" i="1"/>
  <c r="M8" i="1" s="1"/>
  <c r="L9" i="1"/>
  <c r="Q9" i="1" s="1"/>
  <c r="Q8" i="2" s="1"/>
  <c r="O9" i="1"/>
  <c r="O8" i="2" s="1"/>
  <c r="P9" i="1"/>
  <c r="P8" i="2" s="1"/>
  <c r="R9" i="1"/>
  <c r="M9" i="1" s="1"/>
  <c r="L10" i="1"/>
  <c r="Q10" i="1" s="1"/>
  <c r="Q9" i="2" s="1"/>
  <c r="O10" i="1"/>
  <c r="O9" i="2" s="1"/>
  <c r="P10" i="1"/>
  <c r="P9" i="2" s="1"/>
  <c r="R10" i="1"/>
  <c r="M10" i="1" s="1"/>
  <c r="L11" i="1"/>
  <c r="Q11" i="1" s="1"/>
  <c r="Q10" i="2" s="1"/>
  <c r="O11" i="1"/>
  <c r="O10" i="2" s="1"/>
  <c r="P11" i="1"/>
  <c r="P10" i="2" s="1"/>
  <c r="R11" i="1"/>
  <c r="M11" i="1" s="1"/>
  <c r="P4" i="1"/>
  <c r="P3" i="2" s="1"/>
  <c r="O4" i="1"/>
  <c r="O3" i="2" s="1"/>
  <c r="Q4" i="1"/>
  <c r="Q3" i="2" s="1"/>
  <c r="R12" i="1"/>
  <c r="M12" i="1" s="1"/>
  <c r="L12" i="1"/>
  <c r="Q12" i="1" s="1"/>
  <c r="Q11" i="2" s="1"/>
  <c r="P12" i="1"/>
  <c r="P11" i="2" s="1"/>
  <c r="O12" i="1"/>
  <c r="O11" i="2" s="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M40" i="1" l="1"/>
  <c r="R45" i="2"/>
  <c r="R36" i="2"/>
  <c r="R27" i="2"/>
  <c r="M22" i="1"/>
  <c r="R42" i="2"/>
  <c r="R33" i="2"/>
  <c r="R24" i="2"/>
  <c r="R48" i="2"/>
  <c r="R30" i="2"/>
  <c r="R52" i="2"/>
  <c r="R51" i="2"/>
  <c r="R47" i="2"/>
  <c r="R44" i="2"/>
  <c r="R41" i="2"/>
  <c r="R38" i="2"/>
  <c r="R35" i="2"/>
  <c r="R32" i="2"/>
  <c r="R29" i="2"/>
  <c r="R26" i="2"/>
  <c r="R23" i="2"/>
  <c r="R19" i="2"/>
  <c r="R50" i="2"/>
  <c r="R46" i="2"/>
  <c r="R43" i="2"/>
  <c r="R40" i="2"/>
  <c r="R37" i="2"/>
  <c r="R34" i="2"/>
  <c r="R31" i="2"/>
  <c r="R28" i="2"/>
  <c r="R25" i="2"/>
  <c r="R22" i="2"/>
  <c r="R5" i="2"/>
  <c r="M19" i="1"/>
  <c r="R20" i="2"/>
  <c r="R17" i="2"/>
  <c r="R49" i="2"/>
  <c r="R16" i="2"/>
  <c r="R15" i="2"/>
  <c r="R11" i="2"/>
  <c r="R8" i="2"/>
  <c r="R13" i="2"/>
  <c r="R10" i="2"/>
  <c r="R7" i="2"/>
  <c r="R4" i="2"/>
  <c r="R14" i="2"/>
  <c r="R12" i="2"/>
  <c r="R9" i="2"/>
  <c r="R6" i="2"/>
  <c r="R3" i="2"/>
  <c r="V4" i="7"/>
  <c r="U4" i="7"/>
  <c r="F4" i="9" l="1"/>
  <c r="E3" i="2"/>
  <c r="G3" i="2"/>
  <c r="H3" i="2"/>
  <c r="J3" i="2"/>
  <c r="L3" i="2"/>
  <c r="M3" i="2"/>
  <c r="D4" i="2"/>
  <c r="E4" i="2"/>
  <c r="G4" i="2"/>
  <c r="H4" i="2"/>
  <c r="I4" i="2"/>
  <c r="J4" i="2"/>
  <c r="K4" i="2"/>
  <c r="L4" i="2"/>
  <c r="M4" i="2"/>
  <c r="B5" i="2"/>
  <c r="A5" i="2" s="1"/>
  <c r="D5" i="2"/>
  <c r="E5" i="2"/>
  <c r="G5" i="2"/>
  <c r="H5" i="2"/>
  <c r="I5" i="2"/>
  <c r="J5" i="2"/>
  <c r="K5" i="2"/>
  <c r="L5" i="2"/>
  <c r="M5" i="2"/>
  <c r="B6" i="2"/>
  <c r="D6" i="2"/>
  <c r="E6" i="2"/>
  <c r="G6" i="2"/>
  <c r="H6" i="2"/>
  <c r="I6" i="2"/>
  <c r="J6" i="2"/>
  <c r="K6" i="2"/>
  <c r="L6" i="2"/>
  <c r="M6" i="2"/>
  <c r="B7" i="2"/>
  <c r="D7" i="2"/>
  <c r="E7" i="2"/>
  <c r="G7" i="2"/>
  <c r="H7" i="2"/>
  <c r="I7" i="2"/>
  <c r="J7" i="2"/>
  <c r="K7" i="2"/>
  <c r="L7" i="2"/>
  <c r="B8" i="2"/>
  <c r="D8" i="2"/>
  <c r="E8" i="2"/>
  <c r="G8" i="2"/>
  <c r="H8" i="2"/>
  <c r="I8" i="2"/>
  <c r="J8" i="2"/>
  <c r="K8" i="2"/>
  <c r="L8" i="2"/>
  <c r="M8" i="2"/>
  <c r="B9" i="2"/>
  <c r="D9" i="2"/>
  <c r="E9" i="2"/>
  <c r="G9" i="2"/>
  <c r="H9" i="2"/>
  <c r="I9" i="2"/>
  <c r="J9" i="2"/>
  <c r="K9" i="2"/>
  <c r="L9" i="2"/>
  <c r="M9" i="2"/>
  <c r="B10" i="2"/>
  <c r="D10" i="2"/>
  <c r="E10" i="2"/>
  <c r="G10" i="2"/>
  <c r="H10" i="2"/>
  <c r="I10" i="2"/>
  <c r="J10" i="2"/>
  <c r="K10" i="2"/>
  <c r="L10" i="2"/>
  <c r="B11" i="2"/>
  <c r="D11" i="2"/>
  <c r="E11" i="2"/>
  <c r="G11" i="2"/>
  <c r="H11" i="2"/>
  <c r="I11" i="2"/>
  <c r="J11" i="2"/>
  <c r="K11" i="2"/>
  <c r="L11" i="2"/>
  <c r="M11" i="2"/>
  <c r="B12" i="2"/>
  <c r="D12" i="2"/>
  <c r="E12" i="2"/>
  <c r="G12" i="2"/>
  <c r="H12" i="2"/>
  <c r="I12" i="2"/>
  <c r="J12" i="2"/>
  <c r="K12" i="2"/>
  <c r="L12" i="2"/>
  <c r="M12" i="2"/>
  <c r="B13" i="2"/>
  <c r="D13" i="2"/>
  <c r="E13" i="2"/>
  <c r="G13" i="2"/>
  <c r="H13" i="2"/>
  <c r="I13" i="2"/>
  <c r="J13" i="2"/>
  <c r="K13" i="2"/>
  <c r="L13" i="2"/>
  <c r="M13" i="2"/>
  <c r="B14" i="2"/>
  <c r="D14" i="2"/>
  <c r="E14" i="2"/>
  <c r="G14" i="2"/>
  <c r="H14" i="2"/>
  <c r="I14" i="2"/>
  <c r="J14" i="2"/>
  <c r="K14" i="2"/>
  <c r="L14" i="2"/>
  <c r="M14" i="2"/>
  <c r="B15" i="2"/>
  <c r="D15" i="2"/>
  <c r="E15" i="2"/>
  <c r="G15" i="2"/>
  <c r="H15" i="2"/>
  <c r="I15" i="2"/>
  <c r="J15" i="2"/>
  <c r="K15" i="2"/>
  <c r="L15" i="2"/>
  <c r="M15" i="2"/>
  <c r="B16" i="2"/>
  <c r="D16" i="2"/>
  <c r="E16" i="2"/>
  <c r="G16" i="2"/>
  <c r="H16" i="2"/>
  <c r="I16" i="2"/>
  <c r="J16" i="2"/>
  <c r="K16" i="2"/>
  <c r="L16" i="2"/>
  <c r="M16" i="2"/>
  <c r="B17" i="2"/>
  <c r="D17" i="2"/>
  <c r="E17" i="2"/>
  <c r="G17" i="2"/>
  <c r="H17" i="2"/>
  <c r="I17" i="2"/>
  <c r="J17" i="2"/>
  <c r="K17" i="2"/>
  <c r="L17" i="2"/>
  <c r="M17" i="2"/>
  <c r="B18" i="2"/>
  <c r="D18" i="2"/>
  <c r="E18" i="2"/>
  <c r="G18" i="2"/>
  <c r="H18" i="2"/>
  <c r="I18" i="2"/>
  <c r="J18" i="2"/>
  <c r="K18" i="2"/>
  <c r="L18" i="2"/>
  <c r="M18" i="2"/>
  <c r="B19" i="2"/>
  <c r="D19" i="2"/>
  <c r="E19" i="2"/>
  <c r="G19" i="2"/>
  <c r="H19" i="2"/>
  <c r="I19" i="2"/>
  <c r="J19" i="2"/>
  <c r="K19" i="2"/>
  <c r="L19" i="2"/>
  <c r="M19" i="2"/>
  <c r="B20" i="2"/>
  <c r="D20" i="2"/>
  <c r="E20" i="2"/>
  <c r="G20" i="2"/>
  <c r="H20" i="2"/>
  <c r="I20" i="2"/>
  <c r="J20" i="2"/>
  <c r="K20" i="2"/>
  <c r="L20" i="2"/>
  <c r="M20" i="2"/>
  <c r="B21" i="2"/>
  <c r="D21" i="2"/>
  <c r="E21" i="2"/>
  <c r="G21" i="2"/>
  <c r="H21" i="2"/>
  <c r="I21" i="2"/>
  <c r="J21" i="2"/>
  <c r="K21" i="2"/>
  <c r="L21" i="2"/>
  <c r="M21" i="2"/>
  <c r="B22" i="2"/>
  <c r="D22" i="2"/>
  <c r="E22" i="2"/>
  <c r="G22" i="2"/>
  <c r="H22" i="2"/>
  <c r="I22" i="2"/>
  <c r="J22" i="2"/>
  <c r="K22" i="2"/>
  <c r="L22" i="2"/>
  <c r="M22" i="2"/>
  <c r="B23" i="2"/>
  <c r="D23" i="2"/>
  <c r="E23" i="2"/>
  <c r="G23" i="2"/>
  <c r="H23" i="2"/>
  <c r="I23" i="2"/>
  <c r="J23" i="2"/>
  <c r="K23" i="2"/>
  <c r="L23" i="2"/>
  <c r="M23" i="2"/>
  <c r="B24" i="2"/>
  <c r="D24" i="2"/>
  <c r="E24" i="2"/>
  <c r="G24" i="2"/>
  <c r="H24" i="2"/>
  <c r="I24" i="2"/>
  <c r="J24" i="2"/>
  <c r="K24" i="2"/>
  <c r="L24" i="2"/>
  <c r="M24" i="2"/>
  <c r="B25" i="2"/>
  <c r="D25" i="2"/>
  <c r="E25" i="2"/>
  <c r="G25" i="2"/>
  <c r="H25" i="2"/>
  <c r="I25" i="2"/>
  <c r="J25" i="2"/>
  <c r="K25" i="2"/>
  <c r="L25" i="2"/>
  <c r="M25" i="2"/>
  <c r="B26" i="2"/>
  <c r="D26" i="2"/>
  <c r="E26" i="2"/>
  <c r="G26" i="2"/>
  <c r="H26" i="2"/>
  <c r="I26" i="2"/>
  <c r="J26" i="2"/>
  <c r="K26" i="2"/>
  <c r="L26" i="2"/>
  <c r="M26" i="2"/>
  <c r="B27" i="2"/>
  <c r="D27" i="2"/>
  <c r="E27" i="2"/>
  <c r="G27" i="2"/>
  <c r="H27" i="2"/>
  <c r="I27" i="2"/>
  <c r="J27" i="2"/>
  <c r="K27" i="2"/>
  <c r="L27" i="2"/>
  <c r="M27" i="2"/>
  <c r="B28" i="2"/>
  <c r="D28" i="2"/>
  <c r="E28" i="2"/>
  <c r="G28" i="2"/>
  <c r="H28" i="2"/>
  <c r="I28" i="2"/>
  <c r="J28" i="2"/>
  <c r="K28" i="2"/>
  <c r="L28" i="2"/>
  <c r="M28" i="2"/>
  <c r="B29" i="2"/>
  <c r="D29" i="2"/>
  <c r="E29" i="2"/>
  <c r="G29" i="2"/>
  <c r="H29" i="2"/>
  <c r="I29" i="2"/>
  <c r="J29" i="2"/>
  <c r="K29" i="2"/>
  <c r="L29" i="2"/>
  <c r="M29" i="2"/>
  <c r="B30" i="2"/>
  <c r="D30" i="2"/>
  <c r="E30" i="2"/>
  <c r="G30" i="2"/>
  <c r="H30" i="2"/>
  <c r="I30" i="2"/>
  <c r="J30" i="2"/>
  <c r="K30" i="2"/>
  <c r="L30" i="2"/>
  <c r="M30" i="2"/>
  <c r="B31" i="2"/>
  <c r="D31" i="2"/>
  <c r="E31" i="2"/>
  <c r="G31" i="2"/>
  <c r="H31" i="2"/>
  <c r="I31" i="2"/>
  <c r="J31" i="2"/>
  <c r="K31" i="2"/>
  <c r="L31" i="2"/>
  <c r="M31" i="2"/>
  <c r="B32" i="2"/>
  <c r="D32" i="2"/>
  <c r="E32" i="2"/>
  <c r="G32" i="2"/>
  <c r="H32" i="2"/>
  <c r="I32" i="2"/>
  <c r="J32" i="2"/>
  <c r="K32" i="2"/>
  <c r="L32" i="2"/>
  <c r="M32" i="2"/>
  <c r="B33" i="2"/>
  <c r="D33" i="2"/>
  <c r="E33" i="2"/>
  <c r="G33" i="2"/>
  <c r="H33" i="2"/>
  <c r="I33" i="2"/>
  <c r="J33" i="2"/>
  <c r="K33" i="2"/>
  <c r="L33" i="2"/>
  <c r="M33" i="2"/>
  <c r="B34" i="2"/>
  <c r="D34" i="2"/>
  <c r="E34" i="2"/>
  <c r="G34" i="2"/>
  <c r="H34" i="2"/>
  <c r="I34" i="2"/>
  <c r="J34" i="2"/>
  <c r="K34" i="2"/>
  <c r="L34" i="2"/>
  <c r="M34" i="2"/>
  <c r="B35" i="2"/>
  <c r="D35" i="2"/>
  <c r="E35" i="2"/>
  <c r="G35" i="2"/>
  <c r="H35" i="2"/>
  <c r="I35" i="2"/>
  <c r="J35" i="2"/>
  <c r="K35" i="2"/>
  <c r="L35" i="2"/>
  <c r="M35" i="2"/>
  <c r="B36" i="2"/>
  <c r="D36" i="2"/>
  <c r="E36" i="2"/>
  <c r="G36" i="2"/>
  <c r="H36" i="2"/>
  <c r="I36" i="2"/>
  <c r="J36" i="2"/>
  <c r="K36" i="2"/>
  <c r="L36" i="2"/>
  <c r="M36" i="2"/>
  <c r="B37" i="2"/>
  <c r="D37" i="2"/>
  <c r="E37" i="2"/>
  <c r="G37" i="2"/>
  <c r="H37" i="2"/>
  <c r="I37" i="2"/>
  <c r="J37" i="2"/>
  <c r="K37" i="2"/>
  <c r="L37" i="2"/>
  <c r="M37" i="2"/>
  <c r="B38" i="2"/>
  <c r="D38" i="2"/>
  <c r="E38" i="2"/>
  <c r="G38" i="2"/>
  <c r="H38" i="2"/>
  <c r="I38" i="2"/>
  <c r="J38" i="2"/>
  <c r="K38" i="2"/>
  <c r="L38" i="2"/>
  <c r="M38" i="2"/>
  <c r="B39" i="2"/>
  <c r="D39" i="2"/>
  <c r="E39" i="2"/>
  <c r="G39" i="2"/>
  <c r="H39" i="2"/>
  <c r="I39" i="2"/>
  <c r="J39" i="2"/>
  <c r="K39" i="2"/>
  <c r="L39" i="2"/>
  <c r="M39" i="2"/>
  <c r="B40" i="2"/>
  <c r="D40" i="2"/>
  <c r="E40" i="2"/>
  <c r="G40" i="2"/>
  <c r="H40" i="2"/>
  <c r="I40" i="2"/>
  <c r="J40" i="2"/>
  <c r="K40" i="2"/>
  <c r="L40" i="2"/>
  <c r="M40" i="2"/>
  <c r="B41" i="2"/>
  <c r="D41" i="2"/>
  <c r="E41" i="2"/>
  <c r="G41" i="2"/>
  <c r="H41" i="2"/>
  <c r="I41" i="2"/>
  <c r="J41" i="2"/>
  <c r="K41" i="2"/>
  <c r="L41" i="2"/>
  <c r="M41" i="2"/>
  <c r="B42" i="2"/>
  <c r="D42" i="2"/>
  <c r="E42" i="2"/>
  <c r="G42" i="2"/>
  <c r="H42" i="2"/>
  <c r="I42" i="2"/>
  <c r="J42" i="2"/>
  <c r="K42" i="2"/>
  <c r="L42" i="2"/>
  <c r="M42" i="2"/>
  <c r="B43" i="2"/>
  <c r="D43" i="2"/>
  <c r="E43" i="2"/>
  <c r="G43" i="2"/>
  <c r="H43" i="2"/>
  <c r="I43" i="2"/>
  <c r="J43" i="2"/>
  <c r="K43" i="2"/>
  <c r="L43" i="2"/>
  <c r="M43" i="2"/>
  <c r="D44" i="2"/>
  <c r="E44" i="2"/>
  <c r="G44" i="2"/>
  <c r="H44" i="2"/>
  <c r="I44" i="2"/>
  <c r="J44" i="2"/>
  <c r="K44" i="2"/>
  <c r="L44" i="2"/>
  <c r="M44" i="2"/>
  <c r="B45" i="2"/>
  <c r="D45" i="2"/>
  <c r="E45" i="2"/>
  <c r="G45" i="2"/>
  <c r="H45" i="2"/>
  <c r="I45" i="2"/>
  <c r="J45" i="2"/>
  <c r="K45" i="2"/>
  <c r="L45" i="2"/>
  <c r="M45" i="2"/>
  <c r="B46" i="2"/>
  <c r="D46" i="2"/>
  <c r="E46" i="2"/>
  <c r="G46" i="2"/>
  <c r="H46" i="2"/>
  <c r="I46" i="2"/>
  <c r="J46" i="2"/>
  <c r="K46" i="2"/>
  <c r="L46" i="2"/>
  <c r="M46" i="2"/>
  <c r="B47" i="2"/>
  <c r="D47" i="2"/>
  <c r="E47" i="2"/>
  <c r="G47" i="2"/>
  <c r="H47" i="2"/>
  <c r="I47" i="2"/>
  <c r="J47" i="2"/>
  <c r="K47" i="2"/>
  <c r="L47" i="2"/>
  <c r="M47" i="2"/>
  <c r="B48" i="2"/>
  <c r="D48" i="2"/>
  <c r="E48" i="2"/>
  <c r="G48" i="2"/>
  <c r="H48" i="2"/>
  <c r="I48" i="2"/>
  <c r="J48" i="2"/>
  <c r="K48" i="2"/>
  <c r="L48" i="2"/>
  <c r="M48" i="2"/>
  <c r="B49" i="2"/>
  <c r="D49" i="2"/>
  <c r="E49" i="2"/>
  <c r="G49" i="2"/>
  <c r="H49" i="2"/>
  <c r="I49" i="2"/>
  <c r="J49" i="2"/>
  <c r="K49" i="2"/>
  <c r="L49" i="2"/>
  <c r="M49" i="2"/>
  <c r="B50" i="2"/>
  <c r="D50" i="2"/>
  <c r="E50" i="2"/>
  <c r="G50" i="2"/>
  <c r="H50" i="2"/>
  <c r="I50" i="2"/>
  <c r="J50" i="2"/>
  <c r="K50" i="2"/>
  <c r="L50" i="2"/>
  <c r="M50" i="2"/>
  <c r="B51" i="2"/>
  <c r="D51" i="2"/>
  <c r="E51" i="2"/>
  <c r="G51" i="2"/>
  <c r="H51" i="2"/>
  <c r="I51" i="2"/>
  <c r="J51" i="2"/>
  <c r="K51" i="2"/>
  <c r="L51" i="2"/>
  <c r="M51" i="2"/>
  <c r="B52" i="2"/>
  <c r="D52" i="2"/>
  <c r="E52" i="2"/>
  <c r="G52" i="2"/>
  <c r="H52" i="2"/>
  <c r="I52" i="2"/>
  <c r="J52" i="2"/>
  <c r="K52" i="2"/>
  <c r="L52" i="2"/>
  <c r="M52" i="2"/>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S4" i="9"/>
  <c r="R4" i="9"/>
  <c r="Q4" i="9"/>
  <c r="P4" i="9"/>
  <c r="O4" i="9"/>
  <c r="N4" i="9"/>
  <c r="M4" i="9"/>
  <c r="L4" i="9"/>
  <c r="K4" i="9"/>
  <c r="J4" i="9"/>
  <c r="I4" i="9"/>
  <c r="H4" i="9"/>
  <c r="E4" i="9"/>
  <c r="D4" i="9"/>
  <c r="B4" i="9"/>
  <c r="AD4" i="9" l="1"/>
  <c r="AC4" i="9"/>
  <c r="AB4" i="9"/>
  <c r="AA4" i="9"/>
  <c r="Z4" i="9"/>
  <c r="Y4" i="9"/>
  <c r="X4" i="9"/>
  <c r="W4" i="9"/>
  <c r="V4" i="9"/>
  <c r="U4" i="9"/>
  <c r="AY4" i="9" l="1"/>
  <c r="AV4" i="9"/>
  <c r="AU4" i="9"/>
  <c r="AT4" i="9"/>
  <c r="AG4" i="9"/>
  <c r="AS4" i="9"/>
  <c r="AH4" i="9"/>
  <c r="AR4" i="9"/>
  <c r="AF4" i="9"/>
  <c r="BA4" i="9"/>
  <c r="AZ4" i="9"/>
  <c r="BE4" i="9"/>
  <c r="BD4" i="9"/>
  <c r="BC4" i="9"/>
  <c r="AW4" i="9"/>
  <c r="AQ4" i="9"/>
  <c r="AK4" i="9"/>
  <c r="AE4" i="9"/>
  <c r="BB4" i="9"/>
  <c r="AP4" i="9"/>
  <c r="AJ4" i="9"/>
  <c r="AO4" i="9"/>
  <c r="AI4" i="9"/>
  <c r="AN4" i="9"/>
  <c r="AM4" i="9"/>
  <c r="AX4" i="9"/>
  <c r="AL4" i="9"/>
  <c r="AD5" i="9"/>
  <c r="AC5" i="9"/>
  <c r="AB5" i="9"/>
  <c r="AA5" i="9"/>
  <c r="Z5" i="9"/>
  <c r="Y5" i="9"/>
  <c r="X5" i="9"/>
  <c r="W5" i="9"/>
  <c r="V5" i="9"/>
  <c r="U5" i="9"/>
  <c r="AJ5" i="9" l="1"/>
  <c r="AQ5" i="9"/>
  <c r="BB5" i="9"/>
  <c r="AE5" i="9"/>
  <c r="AK5" i="9"/>
  <c r="BC5" i="9"/>
  <c r="AF5" i="9"/>
  <c r="AL5" i="9"/>
  <c r="AR5" i="9"/>
  <c r="AX5" i="9"/>
  <c r="BD5" i="9"/>
  <c r="AG5" i="9"/>
  <c r="AM5" i="9"/>
  <c r="AS5" i="9"/>
  <c r="AY5" i="9"/>
  <c r="BE5" i="9"/>
  <c r="AH5" i="9"/>
  <c r="AN5" i="9"/>
  <c r="AT5" i="9"/>
  <c r="AZ5" i="9"/>
  <c r="AI5" i="9"/>
  <c r="AO5" i="9"/>
  <c r="AU5" i="9"/>
  <c r="BA5" i="9"/>
  <c r="AP5" i="9"/>
  <c r="AV5" i="9"/>
  <c r="AW5" i="9"/>
  <c r="M7" i="2"/>
  <c r="M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Franta Miloslav</author>
  </authors>
  <commentList>
    <comment ref="M3" authorId="0" shapeId="0" xr:uid="{00000000-0006-0000-0100-000001000000}">
      <text>
        <r>
          <rPr>
            <sz val="9"/>
            <color indexed="81"/>
            <rFont val="Tahoma"/>
            <family val="2"/>
            <charset val="238"/>
          </rPr>
          <t>Nové OC vypočtené z nového MFC je menší nebo rovno než původní OC navýšené o 3%</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Franta Miloslav</author>
  </authors>
  <commentList>
    <comment ref="AV3" authorId="0" shapeId="0" xr:uid="{00000000-0006-0000-0700-000001000000}">
      <text>
        <r>
          <rPr>
            <b/>
            <sz val="9"/>
            <color indexed="81"/>
            <rFont val="Tahoma"/>
            <family val="2"/>
            <charset val="238"/>
          </rPr>
          <t>Franta Miloslav:</t>
        </r>
        <r>
          <rPr>
            <sz val="9"/>
            <color indexed="81"/>
            <rFont val="Tahoma"/>
            <family val="2"/>
            <charset val="238"/>
          </rPr>
          <t xml:space="preserve">
DPH se v listu ostatní nevyplňuje</t>
        </r>
      </text>
    </comment>
    <comment ref="AY3" authorId="0" shapeId="0" xr:uid="{00000000-0006-0000-0700-000002000000}">
      <text>
        <r>
          <rPr>
            <b/>
            <sz val="9"/>
            <color indexed="81"/>
            <rFont val="Tahoma"/>
            <family val="2"/>
            <charset val="238"/>
          </rPr>
          <t>Franta Miloslav:</t>
        </r>
        <r>
          <rPr>
            <sz val="9"/>
            <color indexed="81"/>
            <rFont val="Tahoma"/>
            <family val="2"/>
            <charset val="238"/>
          </rPr>
          <t xml:space="preserve">
musí počítat až v tabulce, protože je závislé na DPH. DPH se v listu ostatní nevyplněuje</t>
        </r>
      </text>
    </comment>
  </commentList>
</comments>
</file>

<file path=xl/sharedStrings.xml><?xml version="1.0" encoding="utf-8"?>
<sst xmlns="http://schemas.openxmlformats.org/spreadsheetml/2006/main" count="6466" uniqueCount="2231">
  <si>
    <t>Sp. zn.</t>
  </si>
  <si>
    <t>Položka v ZPSCAU</t>
  </si>
  <si>
    <t>DPH (%)</t>
  </si>
  <si>
    <t>Kód SÚKL</t>
  </si>
  <si>
    <t>07.01.01.13</t>
  </si>
  <si>
    <t>1) Změnový požadavek</t>
  </si>
  <si>
    <t>b) Do předmětu emailu uvede: změna ohlášení – vyhodnocení požadavku</t>
  </si>
  <si>
    <t>c) Každá žádost musí obsahovat</t>
  </si>
  <si>
    <t>− Průvodní dopis s odůvodněním požadavku</t>
  </si>
  <si>
    <t xml:space="preserve">− Další podklady prokazující oprávněnost požadavku, pokud jsou dostupné (např. aktuální ceník podepsaný </t>
  </si>
  <si>
    <t>výrobcem, aktuální znění návodu k použití…)</t>
  </si>
  <si>
    <t>Po vyhodnocení předloženého požadavku budete informování o dalším postupu.</t>
  </si>
  <si>
    <t xml:space="preserve">2) Šablona pro předkládání změnového požadavku </t>
  </si>
  <si>
    <r>
      <rPr>
        <b/>
        <sz val="11"/>
        <color theme="1"/>
        <rFont val="Calibri"/>
        <family val="2"/>
        <charset val="238"/>
        <scheme val="minor"/>
      </rPr>
      <t>Úhradová skupina</t>
    </r>
    <r>
      <rPr>
        <sz val="11"/>
        <color theme="1"/>
        <rFont val="Calibri"/>
        <family val="2"/>
        <charset val="238"/>
        <scheme val="minor"/>
      </rPr>
      <t xml:space="preserve"> – číselný kód úhradové skupiny</t>
    </r>
  </si>
  <si>
    <r>
      <rPr>
        <b/>
        <sz val="11"/>
        <color theme="1"/>
        <rFont val="Calibri"/>
        <family val="2"/>
        <charset val="238"/>
        <scheme val="minor"/>
      </rPr>
      <t>Sp. zn.</t>
    </r>
    <r>
      <rPr>
        <sz val="11"/>
        <color theme="1"/>
        <rFont val="Calibri"/>
        <family val="2"/>
        <charset val="238"/>
        <scheme val="minor"/>
      </rPr>
      <t xml:space="preserve"> – spisová značka, pod kterou bylo původní ohlášení vedeno</t>
    </r>
  </si>
  <si>
    <r>
      <t xml:space="preserve">Ohlašovatel </t>
    </r>
    <r>
      <rPr>
        <sz val="11"/>
        <color theme="1"/>
        <rFont val="Calibri"/>
        <family val="2"/>
        <charset val="238"/>
        <scheme val="minor"/>
      </rPr>
      <t>– plný název ohlašovatele dle obchodního rejstříku</t>
    </r>
  </si>
  <si>
    <r>
      <t xml:space="preserve">DPH (%) </t>
    </r>
    <r>
      <rPr>
        <sz val="11"/>
        <color theme="1"/>
        <rFont val="Calibri"/>
        <family val="2"/>
        <charset val="238"/>
        <scheme val="minor"/>
      </rPr>
      <t>– daň z přidané hodnoty</t>
    </r>
  </si>
  <si>
    <t>Číselný kód</t>
  </si>
  <si>
    <t>Skupina</t>
  </si>
  <si>
    <t>Kategorizační strom</t>
  </si>
  <si>
    <t>Popis</t>
  </si>
  <si>
    <t>Preskripční omezení</t>
  </si>
  <si>
    <t>Indikační omezení</t>
  </si>
  <si>
    <t>Množstevní limit</t>
  </si>
  <si>
    <t>Úhradový limit bez DPH</t>
  </si>
  <si>
    <t>Úhradový limit bez DPH a MJ</t>
  </si>
  <si>
    <t>Úhradový limit s DPH</t>
  </si>
  <si>
    <t>Úhradový limit s DPH bez MJ</t>
  </si>
  <si>
    <t>MJ</t>
  </si>
  <si>
    <t>Možnost cirkulace</t>
  </si>
  <si>
    <t>LIMIT - UHR1</t>
  </si>
  <si>
    <t>LIMIT - UHR2</t>
  </si>
  <si>
    <t>LIMIT - UHR3</t>
  </si>
  <si>
    <t>01.01.01.01</t>
  </si>
  <si>
    <t>01</t>
  </si>
  <si>
    <t>gázy skládaná - sterilní</t>
  </si>
  <si>
    <t xml:space="preserve"> min. 8 vrstev, min. 17 vláken na 1 cm2</t>
  </si>
  <si>
    <t>-</t>
  </si>
  <si>
    <t xml:space="preserve">0,0174  / 1 cm2  </t>
  </si>
  <si>
    <t xml:space="preserve">0,02001/ 1 cm2  </t>
  </si>
  <si>
    <t>cm2</t>
  </si>
  <si>
    <t>ne</t>
  </si>
  <si>
    <t>01.01.01.02</t>
  </si>
  <si>
    <t>gázy skládaná - nesterilní</t>
  </si>
  <si>
    <t>min. 8 vrstev, min. 17 vláken na 1 cm2</t>
  </si>
  <si>
    <t>0,0087  / 1 cm2</t>
  </si>
  <si>
    <t>0,010005/ 1 cm2</t>
  </si>
  <si>
    <t>01.01.02.01</t>
  </si>
  <si>
    <t>netkaná textilie - sterilní</t>
  </si>
  <si>
    <t>min. 4 vrstvy</t>
  </si>
  <si>
    <t>0,0174  / 1 cm2</t>
  </si>
  <si>
    <t>0,02001/ 1 cm2</t>
  </si>
  <si>
    <t>01.01.02.02</t>
  </si>
  <si>
    <t>netkaná textilie - nesterilní</t>
  </si>
  <si>
    <t>01.01.02.03</t>
  </si>
  <si>
    <t>kombinované savé kompresy - bez superabsorbentu</t>
  </si>
  <si>
    <t>0,0695  / 1 cm2</t>
  </si>
  <si>
    <t>0,079925/ 1 cm2</t>
  </si>
  <si>
    <t>01.01.02.04</t>
  </si>
  <si>
    <t>kombinované savé kompresy - se superabsorbentem</t>
  </si>
  <si>
    <t>0,3913  / 1 cm2</t>
  </si>
  <si>
    <t>0,449995/ 1 cm2</t>
  </si>
  <si>
    <t>01.01.02.05</t>
  </si>
  <si>
    <t>hypoalergenní fixace</t>
  </si>
  <si>
    <t>01.02.01.01</t>
  </si>
  <si>
    <t>obvazy kontaktní neadherentní</t>
  </si>
  <si>
    <t>k zabránění adherence sekundárních krytí ke spodině</t>
  </si>
  <si>
    <t>po uplynutí 6 měsíců léčby po schválení revizním lékařem</t>
  </si>
  <si>
    <t>0,3478  / 1 cm2</t>
  </si>
  <si>
    <t>0,39997/ 1 cm2</t>
  </si>
  <si>
    <t>01.02.01.02</t>
  </si>
  <si>
    <t>obvazy kontaktní neadherentní - se savým jádrem</t>
  </si>
  <si>
    <t>0,5217  / 1 cm2</t>
  </si>
  <si>
    <t>0,599955/ 1 cm2</t>
  </si>
  <si>
    <t>01.02.01.03</t>
  </si>
  <si>
    <t>obvazy kontaktní neadherentní silikonové</t>
  </si>
  <si>
    <t>k zabránění adherence sekundárních krytí ke spodině, možnost výměny po více dnech ev. pomoc při formování jizev ran</t>
  </si>
  <si>
    <t>2,17  / 1 cm2</t>
  </si>
  <si>
    <t>2,4955/ 1 cm2</t>
  </si>
  <si>
    <t>01.02.01.04</t>
  </si>
  <si>
    <t>antiseptické neadherentní krytí</t>
  </si>
  <si>
    <t>k zabránění adherence sekundárních krytí ke spodině, s efektem antimikrobiálním</t>
  </si>
  <si>
    <t>0,96  / 1 cm2</t>
  </si>
  <si>
    <t>1,104/ 1 cm2</t>
  </si>
  <si>
    <t>01.02.01.05</t>
  </si>
  <si>
    <t>krytí kontaktní neadherentní s lipidokolidní kontaktní vrstvou</t>
  </si>
  <si>
    <t>obsahuje lipidikolidní technologii</t>
  </si>
  <si>
    <t>2,26  / 1 cm2</t>
  </si>
  <si>
    <t>2,599/ 1 cm2</t>
  </si>
  <si>
    <t>01.02.02.01</t>
  </si>
  <si>
    <t>krytí s aktivním uhlím</t>
  </si>
  <si>
    <t>krytí se schopností adsorbce zápachu, čištění rány, ke snížení sekrece</t>
  </si>
  <si>
    <t>01.02.02.02</t>
  </si>
  <si>
    <t>krytí s aktivním uhlím - s aktivní látkou</t>
  </si>
  <si>
    <t>krytí se schopností adsorbce zápachu, čištění rány, ke snížení sekrece, k managementu infekce v ráně</t>
  </si>
  <si>
    <t>1,04  / 1 cm2</t>
  </si>
  <si>
    <t>1,196/ 1 cm2</t>
  </si>
  <si>
    <t>01.02.03.01</t>
  </si>
  <si>
    <t>hydrogelové krytí - plošné</t>
  </si>
  <si>
    <t>hydratace spodiny rány, prevence adherence, podpora autolytického procesu, pro defekty plošné, povrchové</t>
  </si>
  <si>
    <t>2,78  / 1 cm2</t>
  </si>
  <si>
    <t>3,197/ 1 cm2</t>
  </si>
  <si>
    <t>01.02.03.02</t>
  </si>
  <si>
    <t>hydrogelové krytí - amorfní</t>
  </si>
  <si>
    <t>hydratace spodiny rány, prevence adherence, podpora autolytického procesu, pro plošné povrchové i hluboké defekty</t>
  </si>
  <si>
    <t>21,70  / 1 g21,70  / 1 ml</t>
  </si>
  <si>
    <t>24,955  / 1 g 24,955  / 1 ml</t>
  </si>
  <si>
    <t>g, ml</t>
  </si>
  <si>
    <t>01.02.03.03</t>
  </si>
  <si>
    <t>hydrogelové krytí - na textilním nosiči</t>
  </si>
  <si>
    <t>1,30  / 1 cm2</t>
  </si>
  <si>
    <t>1,495/ 1 cm2</t>
  </si>
  <si>
    <t>01.02.03.04</t>
  </si>
  <si>
    <t>hydrogely amorfní s aktivní látkou</t>
  </si>
  <si>
    <t xml:space="preserve">hydratace spodiny rány, prevence adherence, podpora autolytického procesu, pro plošné povrchové i hluboké defekty, ovlivňující spodinu dle aktivní látky, v případě antimikrobiální aktivity musí obsahovat prokazatelně antimikrobiální složku </t>
  </si>
  <si>
    <t xml:space="preserve"> 9,74  / 1 g9,74  / 1 ml</t>
  </si>
  <si>
    <t xml:space="preserve"> 11,201  / 1 g 11,201  / 1 ml</t>
  </si>
  <si>
    <t>01.02.04.01</t>
  </si>
  <si>
    <t>alginátové krytí - plošné</t>
  </si>
  <si>
    <t>velmi dobrá absorbce, k čištění spodiny, udržení vlhkého prostředí v ráně</t>
  </si>
  <si>
    <t>1,56  / 1 cm2</t>
  </si>
  <si>
    <t>1,794/ 1 cm2</t>
  </si>
  <si>
    <t>01.02.04.02</t>
  </si>
  <si>
    <t>alginátové krytí - plošné s aktivní látkou</t>
  </si>
  <si>
    <t>velmi dobrá absorbce, k čištění spodiny, udržení vlhkého prostředí v ráně, ovlivnění infekce v ráně</t>
  </si>
  <si>
    <t>01.02.04.03</t>
  </si>
  <si>
    <t>provazce, tampony</t>
  </si>
  <si>
    <t>velmi dobrá absorbce, k čištění spodiny, udržení vlhkého prostředí v ráně, s výhodou do dutin a podminovaných ran</t>
  </si>
  <si>
    <t>01.02.04.04</t>
  </si>
  <si>
    <t>provazce, tampony - s aktivní látkou</t>
  </si>
  <si>
    <t>velmi dobrá absorbce, k čištění spodiny, udržení vlhkého prostředí v ráně, ovlivnění infekce v ráně, s výhodou do dutin a podminovaných ran</t>
  </si>
  <si>
    <t>01.02.04.05</t>
  </si>
  <si>
    <t>alginátová krytí amorfní - s aktivní látkou</t>
  </si>
  <si>
    <t>amorfní alginátová matrix s vazbou na aktivní látku, která je aktivní po kontaktu s exudátem</t>
  </si>
  <si>
    <t>10,13  / 1 g 10,13  / 1 ml</t>
  </si>
  <si>
    <t xml:space="preserve">11,6495/ 1 g 11,6495  </t>
  </si>
  <si>
    <t>01.02.05.01</t>
  </si>
  <si>
    <t>hydrokoloidy bez okraje</t>
  </si>
  <si>
    <t>k udržení vlhkosti v ráně, management exsudátu, čištění spodiny</t>
  </si>
  <si>
    <t>01.02.05.02</t>
  </si>
  <si>
    <t>hydrokoloidy s okrajem</t>
  </si>
  <si>
    <t>k udržení vlhkosti v ráně, management exsudátu, čištění spodiny se schopností se přichytit k okolí rány</t>
  </si>
  <si>
    <t>2,08  / 1 cm2</t>
  </si>
  <si>
    <t>2,392/ 1 cm2</t>
  </si>
  <si>
    <t>01.02.05.03</t>
  </si>
  <si>
    <t>pasty</t>
  </si>
  <si>
    <t>k udržení vlhkosti v ráně, management exsudátu, čištění spodiny - dutin</t>
  </si>
  <si>
    <t>11,30  / 1 g</t>
  </si>
  <si>
    <t>12,995/ 1 g</t>
  </si>
  <si>
    <t>g</t>
  </si>
  <si>
    <t>01.02.05.04</t>
  </si>
  <si>
    <t>zásypy</t>
  </si>
  <si>
    <t>9,56  / 1 g</t>
  </si>
  <si>
    <t>10,994/ 1 g</t>
  </si>
  <si>
    <t>01.02.06.01</t>
  </si>
  <si>
    <t>hydrovlákna</t>
  </si>
  <si>
    <t>management exsudátu, čištění spodiny, podpora hojení, lze i do hlubokých ran</t>
  </si>
  <si>
    <t>1,48  / 1 cm2</t>
  </si>
  <si>
    <t>1,702/ 1 cm2</t>
  </si>
  <si>
    <t>01.02.06.02</t>
  </si>
  <si>
    <t>hydrovlákna - s aktivní látkou</t>
  </si>
  <si>
    <t>management exsudátu, čištění spodiny, podpora hojení, lze i do hlubokých ran, obsahuje prokazatelně antimikrobiální složku</t>
  </si>
  <si>
    <t>01.02.06.03</t>
  </si>
  <si>
    <t>hydrovlákna - provazce, tampony</t>
  </si>
  <si>
    <t>management exsudátu, čištění spodiny, podpora hojení, do hlubokých ran</t>
  </si>
  <si>
    <t>1,74  / 1 cm2</t>
  </si>
  <si>
    <t>2,001/ 1 cm2</t>
  </si>
  <si>
    <t>01.02.06.04</t>
  </si>
  <si>
    <t>hydrovlákna - provazce, tampony - s aktivní látkou</t>
  </si>
  <si>
    <t>management exsudátu, čištění spodiny, podpora hojení, do hlubokých ran, obsahuje prokazatelně antimikrobiální složku</t>
  </si>
  <si>
    <t>2,35  / 1 cm2</t>
  </si>
  <si>
    <t>2,7025/ 1 cm2</t>
  </si>
  <si>
    <t>01.02.07.01</t>
  </si>
  <si>
    <t>hydropolymery, polyuretany a pěny - plošné</t>
  </si>
  <si>
    <t>management exsudátu, čištění, podpora hojení, ochrana rány, sekundární krytí</t>
  </si>
  <si>
    <t>1,65  / 1 cm2</t>
  </si>
  <si>
    <t>1,8975/ 1 cm2</t>
  </si>
  <si>
    <t>01.02.07.02</t>
  </si>
  <si>
    <t>hydropolymery, polyuretany a pěny - plošné s okrajem</t>
  </si>
  <si>
    <t>management exsudátu, čištění, podpora hojení, ochrana rány, sekundární krytí, s lepícími schopnostmi ke kůži</t>
  </si>
  <si>
    <t>2,00  / 1 cm2</t>
  </si>
  <si>
    <t>2,3/ 1 cm2</t>
  </si>
  <si>
    <t>01.02.07.03</t>
  </si>
  <si>
    <t>hydropolymery, polyuretany a pěny - s měkkým silikonem</t>
  </si>
  <si>
    <t>management exsudátu, čištění, podpora hojení, ochrana rány, sekundární krytí, s ochrannou silikonovou kontaktní vrstvou</t>
  </si>
  <si>
    <t>01.02.07.04</t>
  </si>
  <si>
    <t>hydropolymery, polyuretany a pěny - s měkkým silikonem a okrajem</t>
  </si>
  <si>
    <t>management exsudátu, čištění, podpora hojení, ochrana rány, sekundární krytí, s lepícími schopnostmi ke kůži, s ochrannou silikonovou kontaktní vrstvou, s lepícími schopnostmi ke kůži</t>
  </si>
  <si>
    <t>01.02.07.05</t>
  </si>
  <si>
    <t>hydropolymery, polyuretany a pěny - do dutin</t>
  </si>
  <si>
    <t>management exsudátu, čištění, podpora hojení, ochrana rány - k výplni dutiny</t>
  </si>
  <si>
    <t>01.02.07.06</t>
  </si>
  <si>
    <t>hydropolymery, polyuretany a pěny - s aktivní látkou</t>
  </si>
  <si>
    <t>management exsudátu, čištění, podpora hojení, ochrana rány, obsahuje prokazatelně antimikrobiální látku</t>
  </si>
  <si>
    <t>01.02.07.07</t>
  </si>
  <si>
    <t>hydropolymery, polyuretany a pěny - s aktivní látkou a okrajem</t>
  </si>
  <si>
    <t>management exsudátu, čištění, podpora hojení, ochrana rány, obsahuje prokazatelně antimikrobiální látku, s ochrannou silikonovou kontaktní vrstvou</t>
  </si>
  <si>
    <t>01.02.07.08</t>
  </si>
  <si>
    <t>hydropolymery, polyuretany a pěny - s měkkým silikonem a aktivní látkou</t>
  </si>
  <si>
    <t>2,50  / 1 cm2</t>
  </si>
  <si>
    <t>2,875/ 1 cm2</t>
  </si>
  <si>
    <t>01.02.07.09</t>
  </si>
  <si>
    <t>hydropolymery, polyuretany a pěny - s měkkým silikonem a okrajem a s aktivní látkou</t>
  </si>
  <si>
    <t>management exsudátu, čištění, podpora hojení, ochrana rány, obsahuje prokazatelně antimikrobiální látku, s ochrannou silikonovou kontaktní vrstvou, s lepícími schopnostmi ke kůži</t>
  </si>
  <si>
    <t>01.02.07.10</t>
  </si>
  <si>
    <t>hydropolymery, polyuretany a pěny - s gelem</t>
  </si>
  <si>
    <t>management exsudátu, zvlhčení spodiny, čištění, podpora hojení, ochrana rány, sekundární krytí</t>
  </si>
  <si>
    <t>01.02.07.11</t>
  </si>
  <si>
    <t>hydropolymery, polyuretany a pěny - s gelem s okrajem</t>
  </si>
  <si>
    <t>management exudátu, čištění, podpora hojení, ochrana rány</t>
  </si>
  <si>
    <t>01.02.07.12</t>
  </si>
  <si>
    <t>hydropolymery, polyuretany a pěny - se silikonem a aktivní látkou k odvodu exsudátu</t>
  </si>
  <si>
    <t>odvádí exsudát, obsahuje prokazatelně antimikrobiální složku a silikonovou kontaktní vrstvu</t>
  </si>
  <si>
    <t>2,60  / 1 cm2</t>
  </si>
  <si>
    <t>2,99/ 1 cm2</t>
  </si>
  <si>
    <t>01.02.08.01</t>
  </si>
  <si>
    <t>filmové obvazy - plošné</t>
  </si>
  <si>
    <t>krytí k ochraně rány, ochraně okolí před macerací a sekundární krytí</t>
  </si>
  <si>
    <t>0,43  / 1 cm2</t>
  </si>
  <si>
    <t>0,4945/ 1 cm2</t>
  </si>
  <si>
    <t>01.02.08.02</t>
  </si>
  <si>
    <t>filmové obvazy - plošné se silikonem</t>
  </si>
  <si>
    <t>krytí k ochraně rány, ochraně okolí před macerací</t>
  </si>
  <si>
    <t>0,87  / 1 cm2</t>
  </si>
  <si>
    <t>1,0005/ 1 cm2</t>
  </si>
  <si>
    <t>01.02.08.03</t>
  </si>
  <si>
    <t>filmové obvazy - tampony</t>
  </si>
  <si>
    <t xml:space="preserve">krytí k ochraně rány a ochraně okolí před macerací </t>
  </si>
  <si>
    <t>13,26  / 1 ml</t>
  </si>
  <si>
    <t>15,249/ 1 ml</t>
  </si>
  <si>
    <t>ml</t>
  </si>
  <si>
    <t>01.02.08.04</t>
  </si>
  <si>
    <t>filmové obvazy - spreje</t>
  </si>
  <si>
    <t>7,83  / 1 ml</t>
  </si>
  <si>
    <t>9,0045/ 1 ml</t>
  </si>
  <si>
    <t>01.02.09.01</t>
  </si>
  <si>
    <t>bioaktivní obvazy - plošné</t>
  </si>
  <si>
    <t>krytí vstupující aktivně do procesu hojení, pro dlouhodobě stagnující defekty</t>
  </si>
  <si>
    <t>6,09  / 1 cm2</t>
  </si>
  <si>
    <t>7,0035/ 1 cm2</t>
  </si>
  <si>
    <t>01.02.09.02</t>
  </si>
  <si>
    <t>bioaktivní obvazy - v tubě</t>
  </si>
  <si>
    <t>14,78  / 1 g</t>
  </si>
  <si>
    <t>16,997/ 1 g</t>
  </si>
  <si>
    <t>01.02.09.03</t>
  </si>
  <si>
    <t>bioaktivní obvazy - na síťovině</t>
  </si>
  <si>
    <t>01.02.10.01</t>
  </si>
  <si>
    <t>čistící obvazy - plošné</t>
  </si>
  <si>
    <t>vhodné k vyčištění spodiny rány, k odstranění povlaků</t>
  </si>
  <si>
    <t>01.02.10.02</t>
  </si>
  <si>
    <t>čistící obvazy - aktivní</t>
  </si>
  <si>
    <t>3,65  / 1 cm2</t>
  </si>
  <si>
    <t>4,1975/ 1 cm2</t>
  </si>
  <si>
    <t>01.02.10.03</t>
  </si>
  <si>
    <t>čistící obvazy - k mechanickému čištění</t>
  </si>
  <si>
    <t>vhodné k vyčištění spodiny rány, k odstranění povlaků pomocí mechanického debridementu</t>
  </si>
  <si>
    <t>1,22  / 1 cm2</t>
  </si>
  <si>
    <t>1,403/ 1 cm2</t>
  </si>
  <si>
    <t>01.02.11.01</t>
  </si>
  <si>
    <t>čistící roztoky aktivní</t>
  </si>
  <si>
    <t>aseptické roztoky sloužící k obkladům a oplachům, podpora autolytických aktivit v defektu</t>
  </si>
  <si>
    <t>0,70  / 1 ml</t>
  </si>
  <si>
    <t>0,805/ 1 ml</t>
  </si>
  <si>
    <t>01.02.11.02</t>
  </si>
  <si>
    <t>čistící gely aktivní</t>
  </si>
  <si>
    <t>aseptické gely pro podporu autolytických aktivit v defektu</t>
  </si>
  <si>
    <t>13,04  / 1 g13,04  / 1 ml</t>
  </si>
  <si>
    <t xml:space="preserve">14,996/ 1 g13,04  </t>
  </si>
  <si>
    <t>01.02.12.01</t>
  </si>
  <si>
    <t>xenotransplantáty</t>
  </si>
  <si>
    <t>náhrada kožního krytu, podpora epitelizace</t>
  </si>
  <si>
    <t>6,96  / 1 cm2</t>
  </si>
  <si>
    <t>8,004/ 1 cm2</t>
  </si>
  <si>
    <t>01.02.12.02</t>
  </si>
  <si>
    <t>syntetické kožní náhrady</t>
  </si>
  <si>
    <t>6,52  / 1 cm2</t>
  </si>
  <si>
    <t>7,498/ 1 cm2</t>
  </si>
  <si>
    <t>01.02.13.01</t>
  </si>
  <si>
    <t>kolagenové krytí</t>
  </si>
  <si>
    <t>3,48  / 1 cm2</t>
  </si>
  <si>
    <t>4,002/ 1 cm2</t>
  </si>
  <si>
    <t>01.02.13.02</t>
  </si>
  <si>
    <t>krytí obsahující hyaluronan - plošné</t>
  </si>
  <si>
    <t>krytí podporující čištění, granulaci, aktivuje hojící procesy</t>
  </si>
  <si>
    <t>0,65  / 1 cm2</t>
  </si>
  <si>
    <t>0,7475/ 1 cm2</t>
  </si>
  <si>
    <t>01.02.13.03</t>
  </si>
  <si>
    <t>krytí obsahující hyaluronan - roztok, gel</t>
  </si>
  <si>
    <t xml:space="preserve">5,52  / 1 g </t>
  </si>
  <si>
    <t xml:space="preserve">6,348/ 1 g </t>
  </si>
  <si>
    <t>01.02.13.04</t>
  </si>
  <si>
    <t>krytí obsahující hyaluronan - sprej</t>
  </si>
  <si>
    <t xml:space="preserve">11,30  / 1 ml </t>
  </si>
  <si>
    <t xml:space="preserve">12,995/ 1 ml </t>
  </si>
  <si>
    <t>01.02.13.05</t>
  </si>
  <si>
    <t>krytí obsahující med - plošné</t>
  </si>
  <si>
    <t>materiály k podpoře hojení, čistící a antibakteriální efekt</t>
  </si>
  <si>
    <t>01.02.13.06</t>
  </si>
  <si>
    <t>krytí obsahující med - gel, pasta</t>
  </si>
  <si>
    <t>13,04  / 1 g</t>
  </si>
  <si>
    <t>14,996/ 1 g</t>
  </si>
  <si>
    <t>01.02.13.07</t>
  </si>
  <si>
    <t>hydrobalanční krytí</t>
  </si>
  <si>
    <t>management exsudátu</t>
  </si>
  <si>
    <t>01.02.13.08</t>
  </si>
  <si>
    <t>nanokrystalické stříbro - plošné</t>
  </si>
  <si>
    <t>management infekce v defektu</t>
  </si>
  <si>
    <t>2,43  / 1 cm2</t>
  </si>
  <si>
    <t>2,7945/ 1 cm2</t>
  </si>
  <si>
    <t>01.02.13.09</t>
  </si>
  <si>
    <t>nanokrystalické stříbro - sprej</t>
  </si>
  <si>
    <t>3,48  / 1 ml</t>
  </si>
  <si>
    <t>4,002/ 1 ml</t>
  </si>
  <si>
    <t>01.02.13.10</t>
  </si>
  <si>
    <t>biokeramické krytí</t>
  </si>
  <si>
    <t>management exsudátu u sekretujících ran</t>
  </si>
  <si>
    <t>2,61  / 1 cm2</t>
  </si>
  <si>
    <t>3,0015/ 1 cm2</t>
  </si>
  <si>
    <t>01.02.13.11</t>
  </si>
  <si>
    <t>maltodextrin</t>
  </si>
  <si>
    <t>materiály k podpoře hojení a čistění rány</t>
  </si>
  <si>
    <t xml:space="preserve"> </t>
  </si>
  <si>
    <t>3,30  / 1 g</t>
  </si>
  <si>
    <t>3,795/ 1 g</t>
  </si>
  <si>
    <t>01.02.13.12</t>
  </si>
  <si>
    <t>kadexomer s jodem - plošný</t>
  </si>
  <si>
    <t>management exsudátu a infekce</t>
  </si>
  <si>
    <t xml:space="preserve">2,91  / 1 cm2 </t>
  </si>
  <si>
    <t xml:space="preserve">3,3465/ 1 cm2 </t>
  </si>
  <si>
    <t>01.02.13.13</t>
  </si>
  <si>
    <t>kadexomer s jodem - zásyp</t>
  </si>
  <si>
    <t xml:space="preserve">14,78  / 1 g </t>
  </si>
  <si>
    <t xml:space="preserve">16,997/ 1 g </t>
  </si>
  <si>
    <t>01.02.13.14</t>
  </si>
  <si>
    <t>kadexomer s jodem - mast</t>
  </si>
  <si>
    <t>01.02.13.15</t>
  </si>
  <si>
    <t>samolepící silikonové krytí na jizvy</t>
  </si>
  <si>
    <t>01.02.13.16</t>
  </si>
  <si>
    <t>superabsorbční krytí</t>
  </si>
  <si>
    <t>krytí k managementu exsudátu, s vysokou absorpční kapacitou díky superabsorpčním částicím, které jsou součástí jádra a váží pevně a bezpečně exsudát</t>
  </si>
  <si>
    <t>01.03.01.01</t>
  </si>
  <si>
    <t>obinadla fixační - elastická</t>
  </si>
  <si>
    <t>0,0044  / 1 cm2</t>
  </si>
  <si>
    <t>0,00506/ 1 cm2</t>
  </si>
  <si>
    <t>01.03.01.02</t>
  </si>
  <si>
    <t>obinadla fixační - elastická, kohezivní</t>
  </si>
  <si>
    <t>01.03.01.03</t>
  </si>
  <si>
    <t>obinadla fixační - neelastická</t>
  </si>
  <si>
    <t>0,0026  / 1 cm2</t>
  </si>
  <si>
    <t>0,00299/ 1 cm2</t>
  </si>
  <si>
    <t>01.03.02.01</t>
  </si>
  <si>
    <t>obinadla hadicová - podpůrná</t>
  </si>
  <si>
    <t>0,0522  / 1 cm2</t>
  </si>
  <si>
    <t>0,06003/ 1 cm2</t>
  </si>
  <si>
    <t>01.03.02.02</t>
  </si>
  <si>
    <t>obinadla hadicová - podkladová</t>
  </si>
  <si>
    <t>01.03.02.03</t>
  </si>
  <si>
    <t>obinadla hadicová - fixační</t>
  </si>
  <si>
    <t>0,1043  / 1 cm2</t>
  </si>
  <si>
    <t>0,119945/ 1 cm2</t>
  </si>
  <si>
    <t>01.03.03.01</t>
  </si>
  <si>
    <t>samolepící krytí</t>
  </si>
  <si>
    <t>0,225  / 1 cm2</t>
  </si>
  <si>
    <t>0,25875/ 1 cm2</t>
  </si>
  <si>
    <t>01.04.01.01</t>
  </si>
  <si>
    <t>vata buničitá</t>
  </si>
  <si>
    <t>1000 g / měsíc</t>
  </si>
  <si>
    <t>0,0869  / 1 g</t>
  </si>
  <si>
    <t>0,099935/ 1 g</t>
  </si>
  <si>
    <t>01.04.01.02</t>
  </si>
  <si>
    <t>vata buničitá - dělená</t>
  </si>
  <si>
    <t>DIA</t>
  </si>
  <si>
    <t>300 ks / měsíc</t>
  </si>
  <si>
    <t>0,0261  / 1 ks</t>
  </si>
  <si>
    <t>0,030015/ 1 ks</t>
  </si>
  <si>
    <t>ks</t>
  </si>
  <si>
    <t>02.01.01.01</t>
  </si>
  <si>
    <t>02</t>
  </si>
  <si>
    <t>vložky, kapsy, intravaginální tampony, vložné pleny, fixační kalhotky, plenkové kalhotky</t>
  </si>
  <si>
    <t xml:space="preserve">Všechny typy výrobků:o absorpční jádro z celulózy popř. superabsorbentuo neutralizátor zápachu  Intravaginální tampony                                                                                                                                                     Vložné pleny                          o postranní pásky proti protečení                        o indikátor výměny zdravotního prostředku                                                              Plenkové kalhotky - zalepovací                                               o postranní pásky proti protečení o opakovaně aplikovatelná lepítka                       o indikátor výměny zdravotního prostředku                                                              Plenkové kalhotky - s pásem                                               o postranní pásky proti protečení o fixace pomocí pásu s opakovaným zapínáním                        o indikátor výměny zdravotního prostředku                                                                                                                             Plenkové kalhotky - natahovací                                               o prodyšný elastický materiál                                                                        Fixační kalhotky                                              o bezešvé </t>
  </si>
  <si>
    <t>GER; GYN; CHI; NEF; NEU; PED; PRL; URN</t>
  </si>
  <si>
    <t xml:space="preserve">inkontinence I. stupně (mimovolní únik moči nad 50 ml do 100 ml (včetně) v průběhu 24 hodin) inkontinence II. stupně (mimovolní únik moči nad 100 ml do 200 ml (včetně) v průběhu 24 hodin) + fekální inkontinence              inkontinence III. stupně (mimovolní únik moči nad 200 ml v průběhu 24 hodin) + smíšená inkontinence </t>
  </si>
  <si>
    <t>maximálně 150 kusů / měsíc</t>
  </si>
  <si>
    <t>02.01.01.02</t>
  </si>
  <si>
    <t>podložky</t>
  </si>
  <si>
    <t xml:space="preserve"> se superabsorbentem i bez superabsorbentu                               </t>
  </si>
  <si>
    <t xml:space="preserve">inkontinence III. stupně + smíšená inkontinence </t>
  </si>
  <si>
    <t>maximálně 30 kusů / měsíc</t>
  </si>
  <si>
    <t>02.02.01.01</t>
  </si>
  <si>
    <t>urinální kondomy</t>
  </si>
  <si>
    <t>samolepící nebo s lepícím proužkem, ochrana proti zalomení, kompatibilní se standardně používanými sběrnými urinálními sáčky</t>
  </si>
  <si>
    <t>GER; CHI; NEF; NEU; PED; PRL; URN; INT</t>
  </si>
  <si>
    <t>inkontinence u mužů, únik moči nad 100 ml za 24 hodin, kombinace možná pouze s vložkami nebo kapsami</t>
  </si>
  <si>
    <t>30 ks / měsíc</t>
  </si>
  <si>
    <t>22,00  / 1 ks</t>
  </si>
  <si>
    <t>25,3/ 1 ks</t>
  </si>
  <si>
    <t>02.02.02.01</t>
  </si>
  <si>
    <t>sběrné urinální sáčky - jednokomorové</t>
  </si>
  <si>
    <t>GER; GYN; CHI; INT; NEF; NEU; ONK; PED; PRL; URN</t>
  </si>
  <si>
    <t>močový katétr, urostomie, nefrostomie, epicystostomie, drén, urinální kondom</t>
  </si>
  <si>
    <t>15 ks / měsíc; 20 ks pro pacienty s nefrostomií; pro děti do 6 let bez limitu</t>
  </si>
  <si>
    <t>02.02.02.02</t>
  </si>
  <si>
    <t>sběrné urinální sáčky - vícekomorové</t>
  </si>
  <si>
    <t>komory pro rovnoměrnou distribuci moči, konektor kompatibilní se standardně používanými cévkami a urostomickými sáčky, potažené textilií, uzavíratelný výpustný ventil</t>
  </si>
  <si>
    <t>43,00  / 1 ks</t>
  </si>
  <si>
    <t>49,45/ 1 ks</t>
  </si>
  <si>
    <t>02.02.03.01</t>
  </si>
  <si>
    <t>přídržné pásky</t>
  </si>
  <si>
    <t>měkká textilie, upravitelná velikost, kompatibilní se sběrnými sáčky</t>
  </si>
  <si>
    <t>8 ks / rok</t>
  </si>
  <si>
    <t>02.02.03.02</t>
  </si>
  <si>
    <t>držáky sáčků</t>
  </si>
  <si>
    <t>kompatibilní pro upevnění sběrných sáčků, omyvatelný materiál</t>
  </si>
  <si>
    <t>2 ks / rok</t>
  </si>
  <si>
    <t>02.03.01.01</t>
  </si>
  <si>
    <t>katetr sterilní - nepotahovaný</t>
  </si>
  <si>
    <t>sterilní nepotahovaný močový katetr k jednorázovému cévkování močového měchýře</t>
  </si>
  <si>
    <t>NEF; URN</t>
  </si>
  <si>
    <t>210 ks / měsíc</t>
  </si>
  <si>
    <t>8,70  / 1 ks</t>
  </si>
  <si>
    <t>10,005/ 1 ks</t>
  </si>
  <si>
    <t>02.03.01.02</t>
  </si>
  <si>
    <t>katetr sterilní - potahovaný, s nutností aktivace</t>
  </si>
  <si>
    <t xml:space="preserve">potažený hydrofilní vrstvou včetně oček katetru, aktivace vodou </t>
  </si>
  <si>
    <t>porucha vyprazdňování močového měchýře, dysfunkce močových cest s fyziologickým či patologickým nálezem, po kontinentních náhradách močového měchýře, ortotopický měchýř, u plegiků, benigní hyperplazie prostaty s obtížným vyprazdňováním</t>
  </si>
  <si>
    <t>02.03.01.03</t>
  </si>
  <si>
    <t>katetr sterilní - potahovaný, ihned k použití</t>
  </si>
  <si>
    <t>sterilní kompaktní potahovaný močový katetr bez obsahu ftalátů, ihned k použití, s bezdotykovou technikou při zavádění; potažený hydrofilní vrstvou včetně oček katetru</t>
  </si>
  <si>
    <t>02.03.02.01</t>
  </si>
  <si>
    <t>sety sterilní s potahovaným katetrem - s nutností aktivace</t>
  </si>
  <si>
    <t>porucha vyprazdňování močového měchýře, dysfunkce močových cest s fyziologickým či patologickým nálezem, po kontinentních náhradách močového měchýře, ortotopický měchýř, u plegiků, benigní hyperplazie prostaty s obtížným vyprazdňováním - nelze kombinovat s katétry sterilními v rámci jednoho měsíce</t>
  </si>
  <si>
    <t>02.03.02.02</t>
  </si>
  <si>
    <t>sety sterilní s potahovaným katetrem - ihned k použití</t>
  </si>
  <si>
    <t>sterilní kompaktní uzavřený systém potahovaného močového katétru bez obsahu ftalátů a kalibrovaného sběrného sáčku s antirefluxní chlopní a možností výpustě, ihned k použití, s bezdotykovou technikou při zavádění; potažený hydrofilní vrstvou včetně oček katetru</t>
  </si>
  <si>
    <t>52,00  / 1 ks</t>
  </si>
  <si>
    <t>59,8/ 1 ks</t>
  </si>
  <si>
    <t>02.03.03.01</t>
  </si>
  <si>
    <t>proplachové systémy</t>
  </si>
  <si>
    <t>uzavřený sterilní systém pro gravitační proplach permanentních močových katetrů a močového měchýře s obsahem aktivní látky k prevenci a léčbě neprůchodnosti katetru</t>
  </si>
  <si>
    <t>porucha průchodnosti permanentního močového katetru způsobená patologickou příměsí moči, s frekvencí častější než 1x týdně po dobu 1 měsíce při správné péči</t>
  </si>
  <si>
    <t>15 ks / měsíc</t>
  </si>
  <si>
    <t>35,00  / 1 ks</t>
  </si>
  <si>
    <t>40,25/ 1 ks</t>
  </si>
  <si>
    <t>02.03.04.01</t>
  </si>
  <si>
    <t>dilatany anální</t>
  </si>
  <si>
    <t>stenóza análního kanálu; stenóza stomie</t>
  </si>
  <si>
    <t>1 balení / 10 let</t>
  </si>
  <si>
    <t>607,00  / 1 bal</t>
  </si>
  <si>
    <t>698,05/ 1 bal</t>
  </si>
  <si>
    <t>bal</t>
  </si>
  <si>
    <t>02.03.05.01</t>
  </si>
  <si>
    <t>urologické lubrikační gely</t>
  </si>
  <si>
    <t>pouze pro nepotahované katetry</t>
  </si>
  <si>
    <t>750 ml / 1 měsíc</t>
  </si>
  <si>
    <t>2,60  / 1 ml</t>
  </si>
  <si>
    <t>2,99/ 1 ml</t>
  </si>
  <si>
    <t>03.01.01.01</t>
  </si>
  <si>
    <t>03</t>
  </si>
  <si>
    <t>potažené sáčky s plochou podložkou - s výpustí s mechanickou svorkou</t>
  </si>
  <si>
    <t>adhezivní hmota na hydrokoloidní bázi sáčky s povrchovou úpravou, kryté textilií</t>
  </si>
  <si>
    <t xml:space="preserve">GER; CHI; INT; NEF; ONK; PED; PRL; URN </t>
  </si>
  <si>
    <t>řídká stolice; nekomplikovaná stomie</t>
  </si>
  <si>
    <t>57,00  / 1 ks</t>
  </si>
  <si>
    <t>65,55/ 1 ks</t>
  </si>
  <si>
    <t>03.01.01.02</t>
  </si>
  <si>
    <t xml:space="preserve">potažené sáčky s plochou podložkou - s integrovanou bezpečnostní výpustí </t>
  </si>
  <si>
    <t>adhezivní hmota na hydrokoloidní bázi sáčky s povrchovou úpravou, kryté textilií, opatřené filtrem</t>
  </si>
  <si>
    <t>řídká stolice; nekomplikovaná stomie; rovné peristomální okolí; zdravá nebo mírně poškozená peristomální kůže; píštěl</t>
  </si>
  <si>
    <t>157,00  / 1 ks</t>
  </si>
  <si>
    <t>180,55/ 1 ks</t>
  </si>
  <si>
    <t>03.01.01.03</t>
  </si>
  <si>
    <t xml:space="preserve">potažené sáčky s konvexní podložkou - s integrovanou bezpečnostní výpustí </t>
  </si>
  <si>
    <t>řídká stolice; měkké břicho - plovoucí podkoží; stomie v komplikovaném nebo nerovném peristomálním terénu; retrahovaná stomie v úrovni nebo pod úrovní kůže; stenóza stomie; vysoké podkoží a retrahovaná stomie; komplikovaná píštěl</t>
  </si>
  <si>
    <t>243,00  / 1 ks</t>
  </si>
  <si>
    <t>279,45/ 1 ks</t>
  </si>
  <si>
    <t>03.01.01.04</t>
  </si>
  <si>
    <t>potažené sáčky jednodílné univerzální, s plochou podložkou, bez antirefluxního ventilu, se širokou výpustí s možností napojení na sběrný sáček se širokou hadicí</t>
  </si>
  <si>
    <t xml:space="preserve">GER; CHI; INT; ONK; PED; URN </t>
  </si>
  <si>
    <t>jakýkoliv typ derivační stomie nebo píštěle, která odvádí velmi řídkou až vodnatou stolici v množství nad 1000 ml za 24 hod; má možnost napojení na velkoobjemový sběrný sáček se širokou odvodnou hadicí</t>
  </si>
  <si>
    <t>30 ks / měsíc a 60 ks / měsíc při množství stolice nad 4 litry za 24 hod.</t>
  </si>
  <si>
    <t>03.01.01.05</t>
  </si>
  <si>
    <t>potažené sáčky jednodílné univerzální, s konvexní podložkou, bez antirefluxního ventilu, se širokou výpustí s možností napojení na sběrný sáček se širokou hadicí</t>
  </si>
  <si>
    <t>243,00 / 1ks</t>
  </si>
  <si>
    <t>279,45/ 1ks</t>
  </si>
  <si>
    <t>03.01.01.06</t>
  </si>
  <si>
    <t>potažené sáčky výpustné velkoobjemové - s velkoplošnou podložkou</t>
  </si>
  <si>
    <t>řídká stolice; průměr stomie nad 50 mm; prolaps střeva; poškozená peristomální kůže; vícečetné píštěle</t>
  </si>
  <si>
    <t>217,00  / 1 ks</t>
  </si>
  <si>
    <t>249,55/ 1 ks</t>
  </si>
  <si>
    <t>03.01.02.01</t>
  </si>
  <si>
    <t>potažené sáčky s plochou podložkou</t>
  </si>
  <si>
    <t>formovaná stolice; nekomplikovaná stomie; rovné peristomální okolí; zdravá nebo mírně poškozená peristomální kůže</t>
  </si>
  <si>
    <t>60 ks / měsíc</t>
  </si>
  <si>
    <t>70,00  / 1 ks</t>
  </si>
  <si>
    <t>80,5/ 1 ks</t>
  </si>
  <si>
    <t>03.01.02.02</t>
  </si>
  <si>
    <t>potažené sáčky s konvexní podložkou</t>
  </si>
  <si>
    <t>formovaná stolice; měkké břicho - plovoucí podkoží; stomie v komplikovaném nebo nerovném peristomálním terénu; retrahovaná stomie v úrovni nebo pod úrovní kůže; stenóza stomie; vysoké podkoží a retrahovaná stomie</t>
  </si>
  <si>
    <t>109,00  / 1 ks</t>
  </si>
  <si>
    <t>125,35/ 1 ks</t>
  </si>
  <si>
    <t>03.01.02.03</t>
  </si>
  <si>
    <t>potažené sáčky uzavřené velkoobjemové - s velkoplošnou podložkou</t>
  </si>
  <si>
    <t>průměr stomie nad 50 mm; prolaps střeva; poškozená peristomální kůže</t>
  </si>
  <si>
    <t>130,00  / 1 ks</t>
  </si>
  <si>
    <t>149,5/ 1 ks</t>
  </si>
  <si>
    <t>03.01.02.04</t>
  </si>
  <si>
    <t>krytky</t>
  </si>
  <si>
    <t>formovaná stolice; pravidelné vyprazdňování; irigující stomici; bez nároku na současné předepsání sáčků</t>
  </si>
  <si>
    <t xml:space="preserve"> 60 ks / měsíc</t>
  </si>
  <si>
    <t>03.01.02.05</t>
  </si>
  <si>
    <t>zátky</t>
  </si>
  <si>
    <t>87,00  / 1 ks</t>
  </si>
  <si>
    <t>100,05/ 1 ks</t>
  </si>
  <si>
    <t>03.01.02.06</t>
  </si>
  <si>
    <t>krycí lepení se savou vrstvou a nepropustným povrchem</t>
  </si>
  <si>
    <t>savé hypoalergenní jádro, které lze přiložit na sliznici střeva; hypoalergenní lepicí okraj</t>
  </si>
  <si>
    <t>stomie s minimální produkcí stolice; střevní mukózní píštěl; irigující stomici; bez nároku na současné předepsání sáčků; krytí nefrostomií, epycystostomií, trvalých drenáží</t>
  </si>
  <si>
    <t>28,00  / 1 ks</t>
  </si>
  <si>
    <t>32,2/ 1 ks</t>
  </si>
  <si>
    <t>03.01.03.01</t>
  </si>
  <si>
    <t>potažené sáčky s plochou podložkou - s integrovaným antirefluxním ventilem</t>
  </si>
  <si>
    <t>urostomie; nekomplikovaná stomie; rovné peristomální okolí; zdravá nebo mírně poškozená peristomální kůže; píštěl; drén</t>
  </si>
  <si>
    <t>03.01.03.02</t>
  </si>
  <si>
    <t>potažené sáčky s konvexní podložkou - s integrovaným antirefluxním ventilem</t>
  </si>
  <si>
    <t>urostomie nebo píštěl v komplikovaném terénu; měkké břicho - plovoucí podkoží; retrahovaná stomie v úrovni nebo pod úrovní kůže; stenóza stomie; vysoké podkoží a retrahovaná stomie; drén</t>
  </si>
  <si>
    <t>252,00  / 1 ks</t>
  </si>
  <si>
    <t>289,8/ 1 ks</t>
  </si>
  <si>
    <t>03.02.01.01</t>
  </si>
  <si>
    <t>podložky ploché</t>
  </si>
  <si>
    <t xml:space="preserve">adhezivní hmota na hydrokoloidní bázi </t>
  </si>
  <si>
    <t>nekomplikovaná stomie; rovné peristomální okolí; zdravá nebo mírně poškozená peristomální kůže; dobrá jemná motorika rukou (stříhání podložky)</t>
  </si>
  <si>
    <t>10 ks / měsíc - kolostomie; trvalá drenáž; píštěl</t>
  </si>
  <si>
    <t>139,00  / 1 ks</t>
  </si>
  <si>
    <t>159,85/ 1 ks</t>
  </si>
  <si>
    <t>03.02.01.02</t>
  </si>
  <si>
    <t>podložky konvexní</t>
  </si>
  <si>
    <t>stomie v komplikovaném nebo nerovném peristomálním terénu; měkké břicho - plovoucí podkoží; retrahovaná stomie v úrovni nebo pod úrovní kůže; stenóza stomie; vysoké podkoží a retrahovaná stomie</t>
  </si>
  <si>
    <t>183,00  / 1 ks</t>
  </si>
  <si>
    <t>210,45/ 1 ks</t>
  </si>
  <si>
    <t>03.02.01.03</t>
  </si>
  <si>
    <t>podložky velkoplošné</t>
  </si>
  <si>
    <t>průměr stomie nad 50 mm; prolaps střeva; vícenásobné vyústění střeva blízko sebe; axiální stomie; poškozená peristomální kůže</t>
  </si>
  <si>
    <t>174,00  / 1 ks</t>
  </si>
  <si>
    <t>200,1/ 1 ks</t>
  </si>
  <si>
    <t>03.02.02.01</t>
  </si>
  <si>
    <t>sáčky s integrovanou bezpečnostní výpustí</t>
  </si>
  <si>
    <t>sáčky s povrchovou úpravou, kryté textilií, opatřené filtrem</t>
  </si>
  <si>
    <t>řídká stolice; píštěl</t>
  </si>
  <si>
    <t>122,00  / 1 ks</t>
  </si>
  <si>
    <t>140,3/ 1 ks</t>
  </si>
  <si>
    <t>03.02.02.02</t>
  </si>
  <si>
    <t>sáčky velkoobjemové</t>
  </si>
  <si>
    <t>průměr stomie nad 50 mm; masivně secernující píštěl; prolaps střeva; vícenásobné vyústění střeva; axiální stomie; velké odpady ze střeva nebo píštěle</t>
  </si>
  <si>
    <t>03.02.02.03</t>
  </si>
  <si>
    <t>sáčky univerzální, bez antirefluxního ventilu, se širokou výpustí s možností napojení na sběrný sáček se širokou hadicí</t>
  </si>
  <si>
    <t>03.02.03.01</t>
  </si>
  <si>
    <t>sáčky uzavřené</t>
  </si>
  <si>
    <t>formovaná stolice</t>
  </si>
  <si>
    <t>03.02.04.01</t>
  </si>
  <si>
    <t>sáčky s integrovaným antirefluxním ventilem</t>
  </si>
  <si>
    <t>sáčky s povrchovou úpravou, kryté textilií</t>
  </si>
  <si>
    <t>urostomie; píštěl; drén</t>
  </si>
  <si>
    <t>03.03.01.01</t>
  </si>
  <si>
    <t>nekomplikovaná stomie; nekomplikovaná píštěl; rovné peristomální okolí; zdravá nebo mírně poškozená peristomální kůže</t>
  </si>
  <si>
    <t>03.03.01.02</t>
  </si>
  <si>
    <t>podložky tvarovatelné</t>
  </si>
  <si>
    <t>nekomplikovaná stomie; rovné peristomální okolí; manžeta stomie nad úrovní kůže; zdravá nebo mírně poškozená peristomální kůže</t>
  </si>
  <si>
    <t>261,00  / 1 ks</t>
  </si>
  <si>
    <t>300,15/ 1 ks</t>
  </si>
  <si>
    <t>03.03.01.03</t>
  </si>
  <si>
    <t>stomie v komplikovaném nebo nerovném peristomálním terénu; píštěl v komplikovaném nebo nerovném terénu; retrahovaná stomie v úrovni nebo pod úrovní kůže; stenóza stomie; vícečetné píštěle</t>
  </si>
  <si>
    <t>03.03.01.04</t>
  </si>
  <si>
    <t>03.03.02.01</t>
  </si>
  <si>
    <t>03.03.02.02</t>
  </si>
  <si>
    <t>03.03.02.03</t>
  </si>
  <si>
    <t>03.03.03.01</t>
  </si>
  <si>
    <t>48,00  / 1 ks</t>
  </si>
  <si>
    <t>55,2/ 1 ks</t>
  </si>
  <si>
    <t>03.03.04.01</t>
  </si>
  <si>
    <t>113,00  / 1 ks</t>
  </si>
  <si>
    <t>129,95/ 1 ks</t>
  </si>
  <si>
    <t>03.04.01.01</t>
  </si>
  <si>
    <t>systémy pro dočasnou kontinenci stomie</t>
  </si>
  <si>
    <t>sada podložek, sáčků a zařízení pro dočasnou kontinenci stomie</t>
  </si>
  <si>
    <t>GER; CHI; INT; ONK; PED; PRL</t>
  </si>
  <si>
    <t>kolostomie s formovanou stolicí</t>
  </si>
  <si>
    <t>6957,00  / 1 měsíc</t>
  </si>
  <si>
    <t>8000,55/ 1 ks</t>
  </si>
  <si>
    <t>03.05.01.01</t>
  </si>
  <si>
    <t>potažené sáčky výpustné s plochou nebo konvexní podložkou</t>
  </si>
  <si>
    <t>max. velikost adhezní plochy do 7 cm</t>
  </si>
  <si>
    <t>do 18 let včetně - všechny typy stomie; od 19 let - všechny typy stomie - tělesná konstituce pacienta vyžaduje malý stomický systém s malou adhezní plochou</t>
  </si>
  <si>
    <t>30 ks / měsíc; pro děti do 6 let 60 ks / měsíc v indikovaných případech</t>
  </si>
  <si>
    <t>03.05.01.02</t>
  </si>
  <si>
    <t>potažené sáčky uzavřené s plochou nebo konvexní podložkou</t>
  </si>
  <si>
    <t>60 ks / měsíc; pro děti do 6 let 120 ks / měsíc v indikovaných případech</t>
  </si>
  <si>
    <t>03.05.01.03</t>
  </si>
  <si>
    <t>potažené sáčky urostomické s integrovaným antirefluxním ventilem s plochou nebo konvexní podložkou</t>
  </si>
  <si>
    <t>03.05.02.01</t>
  </si>
  <si>
    <t>podložky ploché nebo konvexní</t>
  </si>
  <si>
    <t>10 ks / měsíc - kolostomie; trvalá drenáž; píštěl; pro děti do 6 let 20 ks / měsíc v indikovaných případech</t>
  </si>
  <si>
    <t>03.05.02.02</t>
  </si>
  <si>
    <t>potažené sáčky uzavřené</t>
  </si>
  <si>
    <t>03.05.02.03</t>
  </si>
  <si>
    <t>potažené sáčky výpustné</t>
  </si>
  <si>
    <t>03.06.01.01</t>
  </si>
  <si>
    <t>sáčky drenážní - jednodílné</t>
  </si>
  <si>
    <t>adhezivní hmota na hydrokoloidní bázi sáčky s povrchovou úpravou</t>
  </si>
  <si>
    <t>GER; CHI; INT; NEF; ONK; PED; PRL; URN</t>
  </si>
  <si>
    <t>zavedený drén; píštěl do orgánu nebo tělní dutiny; mnohočetné píštěle</t>
  </si>
  <si>
    <t>03.07.01.01</t>
  </si>
  <si>
    <t>irigační soupravy - gravitační</t>
  </si>
  <si>
    <t>irigace defekační - kolostomie na distální části tlustého střeva; irigace léčebná - opakovaná aplikace léčebné látky do tenkého nebo tlustého střeva</t>
  </si>
  <si>
    <t>2 sady / rok</t>
  </si>
  <si>
    <t>2174,00  / 1 sada</t>
  </si>
  <si>
    <t>2500,10/ 1 sada</t>
  </si>
  <si>
    <t>sada</t>
  </si>
  <si>
    <t>03.07.01.02</t>
  </si>
  <si>
    <t>irigační soupravy - sáčky</t>
  </si>
  <si>
    <t>300 ks / rok</t>
  </si>
  <si>
    <t>03.08.01.01</t>
  </si>
  <si>
    <t>vkládací kroužky</t>
  </si>
  <si>
    <t>adhezivní hydrokoloidní nebo silikonová hmota</t>
  </si>
  <si>
    <t>komplikovaná stomie nebo píštěl - stenóza, retrakce, prolaps; nevhodně vyústěná stomie nebo píštěl pro ošetřování; stomie nebo píštěl vyústěná v komplikovaném peristomálním terénu; více stomií současně; odhojená zvýšená manžeta stomie; onkologická léčba; měkké břicho - plovoucí podkoží</t>
  </si>
  <si>
    <t>60 ks / měsíc, lze předepsat pouze s podložkou</t>
  </si>
  <si>
    <t>78,00  / 1 ks</t>
  </si>
  <si>
    <t>89,7/ 1 ks</t>
  </si>
  <si>
    <t>03.08.01.02</t>
  </si>
  <si>
    <t>pásky vyrovnávací</t>
  </si>
  <si>
    <t>120 ks / měsíc, lze předepsat pouze s podložkou</t>
  </si>
  <si>
    <t>03.08.01.03</t>
  </si>
  <si>
    <t>adhesivní pasty a gely</t>
  </si>
  <si>
    <t>1 ks / měsíc</t>
  </si>
  <si>
    <t>7,80  / 1 g</t>
  </si>
  <si>
    <t>8,97/ 1 g</t>
  </si>
  <si>
    <t>03.08.01.04</t>
  </si>
  <si>
    <t>destičky a roušky</t>
  </si>
  <si>
    <t>0,40  / 1 cm2</t>
  </si>
  <si>
    <t>0,46/ 1 cm2</t>
  </si>
  <si>
    <t>03.08.01.05</t>
  </si>
  <si>
    <t>těsnící manžety</t>
  </si>
  <si>
    <t>96,00  / 1 ks</t>
  </si>
  <si>
    <t>110,4/ 1 ks</t>
  </si>
  <si>
    <t>03.08.02.01</t>
  </si>
  <si>
    <t>stomické pásky - přídržné</t>
  </si>
  <si>
    <t>kompatibilní s jednodílným nebo dvoudílným stomickým systémem</t>
  </si>
  <si>
    <t>pacienti s jednodílným nebo dvoudílným stomickým systémem, který má ouška pro uchycení přídržného pásku; potřeba mechanické podpory pásku pro dobrou adhezi pomůcky k tělu; prevence podtékání</t>
  </si>
  <si>
    <t>03.08.02.02</t>
  </si>
  <si>
    <t>stomické břišní pásy</t>
  </si>
  <si>
    <t>s otvorem nebo bez otvoru</t>
  </si>
  <si>
    <t>všechny typy stomie</t>
  </si>
  <si>
    <t>522,00  / 1 ks</t>
  </si>
  <si>
    <t>600,3/ 1 ks</t>
  </si>
  <si>
    <t>03.08.02.03</t>
  </si>
  <si>
    <t>nízkotlaké adaptéry pro dvoudílný systém</t>
  </si>
  <si>
    <t>všechny typy stomie; pacienti používající dvoudílný mechanický systém, kterým onemocnění, stav stomie a peristomálního okolí nedovoluje tlak na břišní stěnu; časné pooperační období - do 3 měsíců od operace</t>
  </si>
  <si>
    <t>10 ks / měsíc - uzavřený systém</t>
  </si>
  <si>
    <t>03.08.03.01</t>
  </si>
  <si>
    <t>prostředky zahušťovací</t>
  </si>
  <si>
    <t xml:space="preserve">ileostomie; kolostomie s řídkou nebo vodnatou stolicí </t>
  </si>
  <si>
    <t>313,00  / měsíc</t>
  </si>
  <si>
    <t>359,95/ měsíc</t>
  </si>
  <si>
    <t>03.08.04.01</t>
  </si>
  <si>
    <t>odstraňovače stomické podložky</t>
  </si>
  <si>
    <t>pacienti používající stomický nebo drenážní systém na stomii, píštěl nebo drenáž; zdravá nebo mírně poškozená peristomální kůže</t>
  </si>
  <si>
    <t>261,00  / měsíc</t>
  </si>
  <si>
    <t>300,15/ měsíc</t>
  </si>
  <si>
    <t>03.08.04.02</t>
  </si>
  <si>
    <t>odstraňovače stomické podložky - silikonové</t>
  </si>
  <si>
    <t>rouška nebo sprej</t>
  </si>
  <si>
    <t>pacienti používající stomický nebo drenážní systém na stomii, píštěl nebo drenáž; poškozená peristomální kůže; alergická reakce na jiný odstraňovač; kožní choroba v peristomální oblasti</t>
  </si>
  <si>
    <t>435,00  / měsíc</t>
  </si>
  <si>
    <t>500,25/ měsíc</t>
  </si>
  <si>
    <t>03.08.05.01</t>
  </si>
  <si>
    <t>pohlcovače pachu</t>
  </si>
  <si>
    <t>neutralizuje zápach ve stomickém sáčku (aplikuje se do sáčku před nasazením)</t>
  </si>
  <si>
    <t>zvyšují kompenzační funkci stomické pomůcky</t>
  </si>
  <si>
    <t>304,00  / měsíc</t>
  </si>
  <si>
    <t>349,6/ měsíc</t>
  </si>
  <si>
    <t>03.09.01.01</t>
  </si>
  <si>
    <t>zásypové pudry, ochranné krémy, ochranné filmy, přídržné proužky</t>
  </si>
  <si>
    <t>pacienti používající stomický nebo drenážní systém na stomii, píštěl nebo drenáž; ochrana a prevence poškození kůže v peristomální oblasti; léčba poškozené kůže; onkologická léčba; zajištění plné adheze stomického systému</t>
  </si>
  <si>
    <t>870,00  / měsíc</t>
  </si>
  <si>
    <t>1000,5/ měsíc</t>
  </si>
  <si>
    <t>03.09.01.02</t>
  </si>
  <si>
    <t>protektivní kroužky</t>
  </si>
  <si>
    <t xml:space="preserve">ochranná hydrokoloidní nebo silikonová vrstva se lepí na kůži a nepropustná, omyvatelná a nelepivá vrstva je navrch </t>
  </si>
  <si>
    <t xml:space="preserve">GER; CHI; INT; ONK; PED; PRL; URN </t>
  </si>
  <si>
    <t>výživné stomie, trvalé drenáže, nefrostomie, ureterostomie, epicystostomie</t>
  </si>
  <si>
    <t>104,00  / 1 ks</t>
  </si>
  <si>
    <t>119,6/ 1 ks</t>
  </si>
  <si>
    <t>03.09.02.01</t>
  </si>
  <si>
    <t>čistící roztoky, čisticí pěny, tělové čisticí ubrousky</t>
  </si>
  <si>
    <t>pomůcky</t>
  </si>
  <si>
    <t>ks, ml</t>
  </si>
  <si>
    <t>03.10.01.01</t>
  </si>
  <si>
    <t xml:space="preserve">sběrné sáčky se širokou hadicí </t>
  </si>
  <si>
    <t>pevné sběrné sáčky, které pojmou alespoň 1500 - 2000 ml stolice; široká a dlouhá hadice, kterou projde kašovitá stolice; možnost zavěšení na lůžko</t>
  </si>
  <si>
    <t>GER; CHI; INT; ONK; PRL</t>
  </si>
  <si>
    <t>pacienti se stomií s odpady nad 2000 ml / 24 hod; používají jednodílný nebo dvoudílný systém s univerzálním sáčkem</t>
  </si>
  <si>
    <t>04.01.01.01</t>
  </si>
  <si>
    <t>04</t>
  </si>
  <si>
    <t>krční ortézy</t>
  </si>
  <si>
    <t>vícedílné pevné nebo stavitelné tvarové krční ortézy s výraznou prostorově tvarovanou plošnou podporou v oblasti dolní čelisti a týlu hlavy (např. límce typ Philadelphia), nepatří sem vícedílné ortézy s anatomickým tvarem bez celoplošné podpory (např. stavitelné límce z obvodových výztuh)</t>
  </si>
  <si>
    <t>CHI; NEU; ORP; ORT; OST; REH; REV; TRA; TVL</t>
  </si>
  <si>
    <t>dlouhodobější pooperační nebo poúrazová fixace krční páteře v případě těžkého cervikálního a cervikobrachiálního syndromu, lehčí subluxace, jednoduché stabilní zlomeniny, těžké spondylartrózy, degenerativní změny</t>
  </si>
  <si>
    <t>1 ks / 1 rok</t>
  </si>
  <si>
    <t xml:space="preserve"> 739,00  / 1 ks</t>
  </si>
  <si>
    <t>849,85/ 1 ks</t>
  </si>
  <si>
    <t>04.01.02.01</t>
  </si>
  <si>
    <t>fixační límce - zpevněné</t>
  </si>
  <si>
    <t>o vícedílné ortézy s anatomickým tvarem bez celoplošné podpory (např. stavitelné límce z obvodových výztuh)o ortézy s anatomickým tvarem a vnitřní nebo vnější výztuhou z pevných materiálů o výrazně anatomicky tvarované plastové límce bez výztuhy, které díky použitému materiálu vykazují vysokou míru fixace</t>
  </si>
  <si>
    <t>CHI; NEU; ORP; ORT; REH; REV; TRA; TVL</t>
  </si>
  <si>
    <t>akutní i chronické případy cervikálního syndromu, osterochondrózy a spondylartrózy, lehké poúrazové subluxace, revmatických obtíží, degenerativních změn</t>
  </si>
  <si>
    <t>296,00  / 1 ks</t>
  </si>
  <si>
    <t>340,4/ 1 ks</t>
  </si>
  <si>
    <t>04.01.02.02</t>
  </si>
  <si>
    <t>fixační límce - měkké</t>
  </si>
  <si>
    <t>měkké límce s anatomickým tvarem bez výztuh</t>
  </si>
  <si>
    <t>CHI; NEU; ORP; ORT; REH; REV; TRA; TVL; POP</t>
  </si>
  <si>
    <t>velmi lehké případy tortikolis, spondylóz, revmatických onemocnění, blokových postavení krční páteře, akutních poranění měkkých tkání, degenerativních onemocnění, jizevnaté kontraktury krku do jednoho roku po úrazu</t>
  </si>
  <si>
    <t>04.02.01.01</t>
  </si>
  <si>
    <t>rigidní fixace klíční kosti</t>
  </si>
  <si>
    <t>pro rigidní fixaci klíční kosti,nepatří sem upomínací nebo podpůrné elastické bandáže</t>
  </si>
  <si>
    <t>CHI; NEU; ORP; ORT; REH; REV; TRA</t>
  </si>
  <si>
    <t>pooperační a poúrazové stavy fraktur claviculy, poranění ramenního kloubu.</t>
  </si>
  <si>
    <t>304,00  / 1 ks</t>
  </si>
  <si>
    <t>349,6/ 1 ks</t>
  </si>
  <si>
    <t>04.02.02.01</t>
  </si>
  <si>
    <t>žeberní a hrudní pásy pro fixaci</t>
  </si>
  <si>
    <t>elastické pásy a bandáže pro fixaci v oblasti hrudníku</t>
  </si>
  <si>
    <t>poškození a poranění v oblasti hrudníku</t>
  </si>
  <si>
    <t>435,00  / 1 ks</t>
  </si>
  <si>
    <t>500,25/ 1 ks</t>
  </si>
  <si>
    <t>04.02.03.01</t>
  </si>
  <si>
    <t>kombinované korzety pro stabilizaci a fixaci páteře</t>
  </si>
  <si>
    <t>kombinace pružného nebo pevného textilu s pevnými materiály (kov, plast), které výrazně stabilizují a fixují páteř v Th-L rozsahu, charakteristickým znakem korzetu je kombinace základního bederního pasu s ostatními podpůrnými příp. korekčními prvky - např. podpažní berličky, prostorová výztužná konstrukce, dlouhá tvarovaná celoplošná pelota s ramenními tahy nebo hrudním pasem apod., nepatří sem bederní pasy s výztuhami (plošné peloty, dlahy, výztuhy apod.), které nemají další přídavný podpůrný nebo korekční prvek</t>
  </si>
  <si>
    <t>pooperační stavy (zlomeniny, stabilizační operace), chronické degenerativní poruchy (osteoporóza, spondylartróza, osteochondróza, olistéza)</t>
  </si>
  <si>
    <t>1565,00  / 1 ks</t>
  </si>
  <si>
    <t>1799,75/ 1 ks</t>
  </si>
  <si>
    <t>04.02.04.01</t>
  </si>
  <si>
    <t>bederní ortézy</t>
  </si>
  <si>
    <t xml:space="preserve">pružné, příp. pevné textilní materiály nebo neopren, zpevňujícího účinku je dosaženo pomocí pelot, výztuh, tahů, šněrování </t>
  </si>
  <si>
    <t>pooperační stavy v oblasti bederní páteře, lumbalgie, chronické bolestivé stavy páteře, ledvinové obtíže</t>
  </si>
  <si>
    <t>609,00  / 1 ks</t>
  </si>
  <si>
    <t>700,35/ 1 ks</t>
  </si>
  <si>
    <t>04.02.05.01</t>
  </si>
  <si>
    <t>bederní pásy elastické - bez výztuh</t>
  </si>
  <si>
    <t>pružné materiály bez přídavných tahů, výztuh nebo pelot</t>
  </si>
  <si>
    <t>GER; CHI; NEU; ORP; ORT; PED; PRL; REH; REV; TRA; TVL</t>
  </si>
  <si>
    <t>lehká poškození zad, hlavním terapeutickým účinkem je mírná elastická fixace</t>
  </si>
  <si>
    <t>348,00  / 1 ks</t>
  </si>
  <si>
    <t>400,2/ 1 ks</t>
  </si>
  <si>
    <t>04.02.06.01</t>
  </si>
  <si>
    <t>břišní pásy elastické - bez výztuh</t>
  </si>
  <si>
    <t>pružné materiály bez přídavného zpevnění</t>
  </si>
  <si>
    <t>CHI; NEU; ORP; ORT; PED; PRL; REH; REV</t>
  </si>
  <si>
    <t>oslabení břišní stěny, kde hlavním terapeutickým účinkem je mírná elastická fixace</t>
  </si>
  <si>
    <t>04.02.06.02</t>
  </si>
  <si>
    <t>břišní pásy elastické - s výztuhami</t>
  </si>
  <si>
    <t>pružné materiály; zpevňujícího účinku je dosaženo pomocí tahů, šněrování, podpínek, výztuh, pelot apod., nepatří sem kýlní pasy</t>
  </si>
  <si>
    <t>CHI; NEU; ORP; ORT; REH; REV</t>
  </si>
  <si>
    <t>pooperační stavy v oblasti břicha, zpevnění břicha pro konzervativní terapii, podpora břišního lisu</t>
  </si>
  <si>
    <t>04.02.06.03</t>
  </si>
  <si>
    <t>břišní pásy elastické - těhotenské s výztuhami</t>
  </si>
  <si>
    <t xml:space="preserve">pružné materiály; zpevňujícího účinku je dosaženo pomocí pelot, výztuh, tahů nebo šněrování apod. </t>
  </si>
  <si>
    <t>GYN; CHI; NEU; ORP; ORT; REH; REV</t>
  </si>
  <si>
    <t>propadávání dělohy a bolesti zad způsobené posturálními změnami během gravidity</t>
  </si>
  <si>
    <t>783,00  / 1 ks</t>
  </si>
  <si>
    <t>900,45/ 1 ks</t>
  </si>
  <si>
    <t>04.02.07.01</t>
  </si>
  <si>
    <t>kýlní pásy - pupeční</t>
  </si>
  <si>
    <t xml:space="preserve">kýlní pásy výhradně určené pro kýly v oblasti pupku; součástí těchto pásů jsou peloty nebo podpínky s umístěním v oblasti kýly </t>
  </si>
  <si>
    <t xml:space="preserve">CHI; NEU; ORP; ORT; PED; PRL; REH; REV </t>
  </si>
  <si>
    <t>konzervativní léčba, předoperační období</t>
  </si>
  <si>
    <t>04.02.07.02</t>
  </si>
  <si>
    <t>kýlní pásy - ostatní</t>
  </si>
  <si>
    <t>součástí těchto pásů jsou peloty nebo podpínky s umístěním v oblasti kýly</t>
  </si>
  <si>
    <t>870,00  / 1 ks</t>
  </si>
  <si>
    <t>1000,5/ 1 ks</t>
  </si>
  <si>
    <t>04.02.08.01</t>
  </si>
  <si>
    <t>pánevní pásy</t>
  </si>
  <si>
    <t>pro zpevnění a fixaci pánve, příp. kyčelních kloubů</t>
  </si>
  <si>
    <t>akutní nebo chronické stavy pánve, v těhotenství, po porodu (symphyseolyza), po úraze (ruptura), při dysfunkci kyčelních kloubů, kyčelní dysplazii, repozicích kyčle, při pooperační léčbě fraktur pánve, artrozy SI skloubení</t>
  </si>
  <si>
    <t>04.03.01.01</t>
  </si>
  <si>
    <t>ortézy prstů horních končetin - rigidní fixace</t>
  </si>
  <si>
    <t>ortézy z pevných tvrdých materiálů (plast, kov) nebo bandáže z textilního materiálu nebo neoprenu, které jsou vybavené pevnou dlahou (kov, plast); zabezpečují rigidní fixaci</t>
  </si>
  <si>
    <t>akutní a chronické stavy prstů horní končetiny (zlomeniny a luxace, akutní šlachové poškození, artróza, revmatická onemocnění), neurologické postižení</t>
  </si>
  <si>
    <t>04.03.01.02</t>
  </si>
  <si>
    <t>ortézy prstů horních končetin - dynamické</t>
  </si>
  <si>
    <t>zhotovené z pevných tvrdých materiálů (plast, kov) a vybavené dynamickými prvky (spirály, pružiny, elastické tahy apod.), které umožňují přesně určený dynamický pohyb prstů zejm. pro rehabilitační účely; nepatří sem bandáže s pružnými výztuhami, pelotami, dlahami apod.</t>
  </si>
  <si>
    <t>pooperační a poúrazové stavy prstů horní končetiny do 3 měsíců od operace/úrazu, kde je nezbytná postupná rehabilitace</t>
  </si>
  <si>
    <t>417,00  / 1 ks</t>
  </si>
  <si>
    <t>479,55/ 1 ks</t>
  </si>
  <si>
    <t>04.03.02.01</t>
  </si>
  <si>
    <t>ortézy zápěstní - rigidní fixace</t>
  </si>
  <si>
    <t xml:space="preserve">ortézy z pevných tvrdých materiálů (plast, kov) nebo bandáže z textilního materiálu, neoprenu nebo kůže; bandáže musí být vybaveny pevnou dlahou (kov), která zabezpečí zcela rigidní fixaci </t>
  </si>
  <si>
    <t>akutní a chronické stavy zápěstí, pooperační a poúrazové případy fraktur, distorzí, luxací, artróza, paréza, revmatická onemocnění, neurologická postižení</t>
  </si>
  <si>
    <t>04.03.02.02</t>
  </si>
  <si>
    <t>ortézy zápěstní - zpevňující</t>
  </si>
  <si>
    <t>elastické zápěstní ortézy bez pevné dlahy, bandáž ortézy z elastického materiálu, elastickou fixaci dále zabezpečuje pomocí dopínacích tahů, pružných dlah (spirál) a výztuh (pelot)</t>
  </si>
  <si>
    <t>pooperační a poúrazové případy, distorze, luxace, artróza, enthezopatie, revmatická onemocnění, neurologická postižení</t>
  </si>
  <si>
    <t>04.03.03.01</t>
  </si>
  <si>
    <t>ortézy loketní s kloubovou dlahou - s limitovaným rozsahem pohybu</t>
  </si>
  <si>
    <t>loketní ortézy s krátkou kloubovou dlahou s nastavitelným limitovaným rozsahem pohybu; dlaha je zhotovena z pevných materiálů</t>
  </si>
  <si>
    <t>pooperační a poúrazové stavy loketního kloubu, (zlomeniny, poranění vazů a kloubních pouzder, chronické instability, kontraktury)</t>
  </si>
  <si>
    <t>2087,00  / 1 ks</t>
  </si>
  <si>
    <t>2400,05/ 1 ks</t>
  </si>
  <si>
    <t>04.03.03.02</t>
  </si>
  <si>
    <t>ortézy loketní s kloubovou dlahou - elastické</t>
  </si>
  <si>
    <t>loketní ortézy s kloubovou dlahou, z kovu nebo pevného plastu; kloubová dlaha nemá plně stavitelný rozsah pohybu</t>
  </si>
  <si>
    <t>pooperační a poúrazové stavy loketního kloubu, (zlomeniny, poranění vazů a kloubních pouzder, chronické instability), revmatická onemocnění</t>
  </si>
  <si>
    <t>696,00  / 1 ks</t>
  </si>
  <si>
    <t>800,4/ 1 ks</t>
  </si>
  <si>
    <t>04.03.03.03</t>
  </si>
  <si>
    <t>ortézy loketní - zpevňující - elastické</t>
  </si>
  <si>
    <t>loketní ortézy bez kloubové dlahy, bandáž ortézy je zhotovena z elastického materiálu a elastickou fixaci, zabezpečena pomocí dopínacích tahů nebo pružných nekloubových dlah (spirál) nebo výztuh (pelot)</t>
  </si>
  <si>
    <t>pooperační a poúrazové stavy loketního kloubu, bolestivé stavy při artrózách, epikondylitidě, revmatická onemocnění</t>
  </si>
  <si>
    <t>04.03.03.04</t>
  </si>
  <si>
    <t>epikondylární pásky</t>
  </si>
  <si>
    <t>epikondylární pásky nebo velmi krátké ortézy, bandáže, funkčně určené pouze jako epikondylární pásky</t>
  </si>
  <si>
    <t>radiální nebo ulnární epikondylitidy</t>
  </si>
  <si>
    <t>04.03.04.01</t>
  </si>
  <si>
    <t>ortézy ramenní - stavitelné</t>
  </si>
  <si>
    <t>kombinace kovových materiálů, plastů a textilních materiálů; rigidní fixaci ramenního a loketního kloubu v požadované poloze</t>
  </si>
  <si>
    <t>pooperační a poúrazové stavy pletence ramenního, zlomeniny horního konce kosti pažní a velkého hrbolu humeru, léčení luxace a omezení hybnosti ramenního kloubu</t>
  </si>
  <si>
    <t xml:space="preserve"> 3913,00  / 1 ks</t>
  </si>
  <si>
    <t>4499,95/ 1 ks</t>
  </si>
  <si>
    <t>04.03.04.02</t>
  </si>
  <si>
    <t>ortézy ramenní - nestavitelné</t>
  </si>
  <si>
    <t>z pevného pěnového plastu nebo nafukovacího válcového vaku, potažená textilním obalem s fixačními a upínacími textilními pásy; fixace ramenního a loketního kloubu</t>
  </si>
  <si>
    <t>2174,00  / 1 ks</t>
  </si>
  <si>
    <t>2500,10/ 1 ks</t>
  </si>
  <si>
    <t>04.03.04.03</t>
  </si>
  <si>
    <t>ortézy ramenní - rigidní</t>
  </si>
  <si>
    <t>textilních materiál, rigidní fixace ramenního kloubu, náhrada Desaultova obvazu</t>
  </si>
  <si>
    <t>subluxace a luxace ramenního kloubu, dráždivé stavy a přetížení ramenního kloubu, záněty měkkých tkání ramenního kloubu, distorze, zlomeniny pažní a klíční kosti</t>
  </si>
  <si>
    <t>500,00  / 1 ks</t>
  </si>
  <si>
    <t>575/ 1 ks</t>
  </si>
  <si>
    <t>04.03.04.04</t>
  </si>
  <si>
    <t>ortézy ramenní - zpevňující, elastické</t>
  </si>
  <si>
    <t>z pružných materiálů zabezpečující elastickou fixaci s mírným omezením pohyblivosti v ramenním kloubu</t>
  </si>
  <si>
    <t>subluxace ramenního kloubu, dráždivé stavy a přetížení ramenního kloubu, záněty, neurologická postižení</t>
  </si>
  <si>
    <t>04.03.05.01</t>
  </si>
  <si>
    <t>závěsy paže - zpevňující</t>
  </si>
  <si>
    <t>jednoduché závěsy a pásky pro zavěšení a odlehčení horní končetiny</t>
  </si>
  <si>
    <t>odlehčení horní končetiny</t>
  </si>
  <si>
    <t>235,00  / 1 ks</t>
  </si>
  <si>
    <t>270,25/ 1 ks</t>
  </si>
  <si>
    <t>04.04.01.01</t>
  </si>
  <si>
    <t>ortézy hlezenní - stavitelné</t>
  </si>
  <si>
    <t>vybavené kloubovou dlahou s nastavitelným rozsahem pohybu; kombinací pevných plastových a textilních materiálů; dlaha ortézy je kovová</t>
  </si>
  <si>
    <t>DIA; CHI; NEU; ORP; ORT; REH; REV; TRA; TVL</t>
  </si>
  <si>
    <t>pooperační a poúrazové stavy v oblasti hlezna a nohy; poškození Achillovy šlachy</t>
  </si>
  <si>
    <t xml:space="preserve">1304,00  / 1 ks </t>
  </si>
  <si>
    <t xml:space="preserve">1499,60/ 1 ks </t>
  </si>
  <si>
    <t>04.04.01.02</t>
  </si>
  <si>
    <t>ortézy hlezenní - rigidní</t>
  </si>
  <si>
    <t>fixace je plnohodnotnou náhradou sádrové fixace; umožňují chůzi</t>
  </si>
  <si>
    <t>pooperační a poúrazové stavy v oblasti hlezna a nohy; poškození Achillovy šlachy; syndrom diabetické nohy</t>
  </si>
  <si>
    <t>04.04.01.03</t>
  </si>
  <si>
    <t>ortézy hlezenní - zpevňující</t>
  </si>
  <si>
    <t xml:space="preserve">kombinace pevných a textilních materiálů; bez kloubových dlah; zpevnění je zajištěno pomocí dopínacích tahů, pružných nekloubových dlah (spirál) a výztuh (pelot); ortéza není určena pro chůzi bez opory </t>
  </si>
  <si>
    <t>lehká instabilita přednoží a hlezenního kloubu; revmatická onemocnění; stavy po distorzi hlezna; syndrom diabetické nohy</t>
  </si>
  <si>
    <t>652,00  / 1 ks</t>
  </si>
  <si>
    <t>749,8/ 1 ks</t>
  </si>
  <si>
    <t>04.04.01.04</t>
  </si>
  <si>
    <t>ortézy hlezenní - peroneální</t>
  </si>
  <si>
    <t xml:space="preserve">pevné materiály; fixace správného postavení chodidla a hlezna v sagitálním směru v případě poškození peroneálního nervu </t>
  </si>
  <si>
    <t xml:space="preserve">peroneální paréza při nedostatečné kompenzaci poruchy chůze peroneálním tahem </t>
  </si>
  <si>
    <t>04.04.01.05</t>
  </si>
  <si>
    <t>peroneální tahy</t>
  </si>
  <si>
    <t>textilní materiál, udržení správného postavení chodidla v případě poškození peroneálního nervu</t>
  </si>
  <si>
    <t xml:space="preserve"> peroneální paréza</t>
  </si>
  <si>
    <t>04.04.02.01</t>
  </si>
  <si>
    <t>ortézy kolene - pro instability - pevné rámy</t>
  </si>
  <si>
    <t>pevný rám s kloubovou dlahou; vysoká stabilita; plně funkční rozsah pohybu</t>
  </si>
  <si>
    <t xml:space="preserve">pooperační a poúrazové stavy </t>
  </si>
  <si>
    <t>2609,00  / 1 ks</t>
  </si>
  <si>
    <t>3000,35/ 1 ks</t>
  </si>
  <si>
    <t>04.04.02.02</t>
  </si>
  <si>
    <t>ortézy kolene - s limitovaným rozsahem pohybu - pevné materiály</t>
  </si>
  <si>
    <t>dlouhá kloubová dlaha s nastavitelným limitovaným rozsahem pohybu; pevné materiály; bandáž a dopínací tahy z pevných textilních materiálů</t>
  </si>
  <si>
    <t>pooperační a poúrazové stavy kolenního kloubu s cílem zajistit limitovaný rozsah pohybu a jeho stabilizaci v sagitální rovině; neurologická postižení</t>
  </si>
  <si>
    <t>2783,00  / 1 ks</t>
  </si>
  <si>
    <t>3200,45/ 1 ks</t>
  </si>
  <si>
    <t>04.04.02.03</t>
  </si>
  <si>
    <t>ortézy kolene - s limitovaným rozsahem pohybu - elastické materiály</t>
  </si>
  <si>
    <t>krátká kloubová dlaha s nastavitelným limitovaným rozsahem pohybu; pevné materiály; bandáž z elastického materiálu; dopínací tahy jsou zhotoveny z pevných nebo elastických materiálů</t>
  </si>
  <si>
    <t>pooperační a poúrazové stavy kolenního kloubu s cílem zajistit určitý limitovaný rozsah pohybu a jeho mírnou stabilizaci v sagitální rovině</t>
  </si>
  <si>
    <t>1913,00  / 1 ks</t>
  </si>
  <si>
    <t>2199,95/ 1 ks</t>
  </si>
  <si>
    <t>04.04.02.04</t>
  </si>
  <si>
    <t>ortézy kolene - s konstantní flexí</t>
  </si>
  <si>
    <t>dočasná imobilizace kolenního kloubu v pevné flexi; plnohodnotná náhrada sádrové fixace; bandáž z pevných nebo textilních materiálů; ortéza je vybavena pevnou dlahou zabezpečující požadovanou flexi</t>
  </si>
  <si>
    <t>pooperační a poúrazové stavy v oblasti kolenního kloubu s cílem zajistit plnohodnotnou rigidní fixaci</t>
  </si>
  <si>
    <t>04.04.02.05</t>
  </si>
  <si>
    <t>ortézy kolene - elastické - kloubové dlahy</t>
  </si>
  <si>
    <t>ortéza s kloubovou dlahou; z kovu nebo pevného plastu; nemá plně stavitelný rozsah pohybu; bandáž z elastických materiálů; s vysokou elastickou fixací</t>
  </si>
  <si>
    <t>stabilizace pohybu kolenního kloubu v případě instabilit, artróz, artritid, poškození menisků</t>
  </si>
  <si>
    <t>1391,00  / 1 ks</t>
  </si>
  <si>
    <t>1599,65/ 1 ks</t>
  </si>
  <si>
    <t>04.04.02.06</t>
  </si>
  <si>
    <t>ortézy kolene - elastické - zpevňující</t>
  </si>
  <si>
    <t>ortéza bez kloubové dlahy; bandáž z elastického materiálu; elastická fixace je zajištěna dopínacími tahy nebo pružnými nekloubovými dlahami (spirály) nebo výztuhami (peloty)</t>
  </si>
  <si>
    <t>instabiliyt kolenního kloubu, stabilizace pately, bolestivé stavy při chronických nebo revmatických onemocnění</t>
  </si>
  <si>
    <t>04.04.02.07</t>
  </si>
  <si>
    <t>infrapatelární pásky</t>
  </si>
  <si>
    <t>krátké ortézy nebo bandáže funkčně určené pouze jako infrapatelární pásky</t>
  </si>
  <si>
    <t>stabilizace pately, femoropatelární artróza, afekce lig. Patellae proprium</t>
  </si>
  <si>
    <t>04.04.03.01</t>
  </si>
  <si>
    <t>ortézy kyčle - s limitovaným rozsahem pohybu</t>
  </si>
  <si>
    <t>ortéza kloubovou dlahou; s nastavitelným limitovaným rozsahem pohybu; dlaha z pevných materiálů</t>
  </si>
  <si>
    <t>pooperační a poúrazové stavy kyčelního kloubu</t>
  </si>
  <si>
    <t>04.04.03.02</t>
  </si>
  <si>
    <t>ortézy kyčle - zpevňující</t>
  </si>
  <si>
    <t>ortéza bez kloubové dlahy; bandáž z elastického materiálu; elastická fixace je zabezpečena pomocí dopínacích tahů, pružných nekloubových dlah (spirál) a výztuh (pelot)</t>
  </si>
  <si>
    <t>pooperační a poúrazové stavy kyčelního kloubu; zánětlivé stavy</t>
  </si>
  <si>
    <t>365,00  / 1 ks</t>
  </si>
  <si>
    <t>419,75/ 1 ks</t>
  </si>
  <si>
    <t>04.04.03.03</t>
  </si>
  <si>
    <t>ortézy kyčle - abdukční</t>
  </si>
  <si>
    <t>zajištění správného postavení kyčelního kloubu v abdukci; možnost nastavitelných třmenů, abdukčních peřinek nebo ortéz se stavitelnou vzpěrou</t>
  </si>
  <si>
    <t xml:space="preserve">kyčelní dysplasie, subluxace </t>
  </si>
  <si>
    <t>1 ks / 1 rok 2 ks / 1 rok u dětí do 2 let</t>
  </si>
  <si>
    <t>391,00  / 1 ks</t>
  </si>
  <si>
    <t>449,65/ 1 ks</t>
  </si>
  <si>
    <t>04.05.01.01</t>
  </si>
  <si>
    <t>návleky pahýlové - kompresivní</t>
  </si>
  <si>
    <t>kompresní návleky tvarované pro amputační pahýl</t>
  </si>
  <si>
    <t>CHI; ORP; ORT; REH; TRA</t>
  </si>
  <si>
    <t>kompresní terapie pahýlu do 6 měsíců po amputaci, objemově nestabilní pahýl končetin</t>
  </si>
  <si>
    <t>04.05.01.02</t>
  </si>
  <si>
    <t>návleky pahýlové - k protézám horních končetin nebo dolních končetin</t>
  </si>
  <si>
    <t>ochrana pahýlu a kompenzace objemových změn v průběhu dne</t>
  </si>
  <si>
    <t>kombinace s protézami, které vyžadují využití pahýlových návleků</t>
  </si>
  <si>
    <t>8 ks / 1 rok</t>
  </si>
  <si>
    <t>04.06.01.01</t>
  </si>
  <si>
    <t>epitézy mammární - pooperační (dočasné)</t>
  </si>
  <si>
    <t xml:space="preserve">GYN; CHI; ONK </t>
  </si>
  <si>
    <t>onkologická onemocnění; po operaci</t>
  </si>
  <si>
    <t>1 ks</t>
  </si>
  <si>
    <t>04.06.01.02</t>
  </si>
  <si>
    <t>epitézy mammární - trvalé</t>
  </si>
  <si>
    <t>GYN; CHI; ONK; PRL</t>
  </si>
  <si>
    <t>onkologická onemocnění; asymetrické vývojové vady prsu</t>
  </si>
  <si>
    <t>1 ks / 2 roky</t>
  </si>
  <si>
    <t>04.06.01.03</t>
  </si>
  <si>
    <t>epitézy mammární - trvalé - samolepící nebo odlehčené</t>
  </si>
  <si>
    <t xml:space="preserve">CHI; J16; ONK, GYN </t>
  </si>
  <si>
    <t>lymfedem, nadměrná velikost, onemocnění páteře</t>
  </si>
  <si>
    <t>04.07.01.01</t>
  </si>
  <si>
    <t>obuv pooperační a odlehčovací</t>
  </si>
  <si>
    <t>DIA; CHI; ORP; ORT; REH; POP</t>
  </si>
  <si>
    <t>dočasné řešení objemových změn nohy po operaci; syndrom diabetické nohy</t>
  </si>
  <si>
    <t>1 ks na jednu končetinu / 1 rok</t>
  </si>
  <si>
    <t>04.07.02.01</t>
  </si>
  <si>
    <t>obuv dětská terapeutická</t>
  </si>
  <si>
    <t xml:space="preserve">pevné vedení paty </t>
  </si>
  <si>
    <t>ORP; ORT; REH; po schválení revizním lékařem</t>
  </si>
  <si>
    <t>do 18 let věku; neurologická postižení</t>
  </si>
  <si>
    <t>2 páry /1 rok</t>
  </si>
  <si>
    <t>1044,00  /1 par</t>
  </si>
  <si>
    <t>1200,60/1 par</t>
  </si>
  <si>
    <t>par</t>
  </si>
  <si>
    <t>04.07.03.01</t>
  </si>
  <si>
    <t>obuv pro diabetiky</t>
  </si>
  <si>
    <t>obuv s dostatečným prostorem v prstové části, uzavřeného střihu, bez funkčních švů na nártu, s uzávěrem na suchý zip nebo šněrování; zpevňující části (tužinka a opatek) kryté podšívkou</t>
  </si>
  <si>
    <t>DIA; ORT; REH; ORP; CHI; ANG; REV</t>
  </si>
  <si>
    <t>diabetik s neuropatií či se speciálními zdravotními požadavky na obutí</t>
  </si>
  <si>
    <t>1 pár / 2 rok</t>
  </si>
  <si>
    <t>870,00  / 1 par</t>
  </si>
  <si>
    <t>1000,5/ 1 par</t>
  </si>
  <si>
    <t>05.01.01.01</t>
  </si>
  <si>
    <t>05</t>
  </si>
  <si>
    <t>pera lancetová</t>
  </si>
  <si>
    <t>DIA; J4</t>
  </si>
  <si>
    <t>dědičná metabolická porucha, diabetem mellitus - odběr suchých krevních kapek</t>
  </si>
  <si>
    <t>1 ks / 5 let</t>
  </si>
  <si>
    <t>05.01.02.01</t>
  </si>
  <si>
    <t>lancety pro lancetová pera</t>
  </si>
  <si>
    <t>261,00  / 1 rok</t>
  </si>
  <si>
    <t>300,15/ 1 rok</t>
  </si>
  <si>
    <t>05.02.01.01</t>
  </si>
  <si>
    <t>glukometry</t>
  </si>
  <si>
    <t>možnost stahování hodnot z glukometru do univerzálních počítačových programů umožňujících vyhodnocení dat; dle platné harmonizované technické normy</t>
  </si>
  <si>
    <t>diabetes mellitus při léčbě intenzifikovanou inzulínovou terapií (léčba inzulínovými pery nebo pumpou); léčba hypoglykemizujícími perorálními antidiabetiky; nediabetické hypoglykémie</t>
  </si>
  <si>
    <t>1 ks / 6 let</t>
  </si>
  <si>
    <t>05.02.01.02</t>
  </si>
  <si>
    <t>glukometry - pro stanovení ketolátek</t>
  </si>
  <si>
    <t>diabetes mellitus do 18 let včetně; diabetes mellitus v těhotenství; léčba inzulínovou pumpou při anamnéze diabetické ketoacidózy</t>
  </si>
  <si>
    <t>05.02.01.03</t>
  </si>
  <si>
    <t>glukometry s hlasovým výstupem</t>
  </si>
  <si>
    <t>diabetes mellitus při léčbě intenzifikovanou inzulínovou terapií s praktickou slepotou</t>
  </si>
  <si>
    <t>05.02.01.04</t>
  </si>
  <si>
    <t>glukometry s integrovaným bolusovým kalkulátorem a komunikací s chytrým zařízením</t>
  </si>
  <si>
    <t xml:space="preserve">bolusový kalkulátor nastavuje lékař; po jeho nastavení systém doporučuje dávku inzulínu; možnost stahování hodnot z glukometru do univerzálních počítačových programů umožňujících vyhodnocení dat </t>
  </si>
  <si>
    <t>diabetes mellitus při léčbě intenzifikovanou inzulínovou terapií (léčba inzulínovými pery); při flexibilním dávkování inzulínu</t>
  </si>
  <si>
    <t>05.02.02.01</t>
  </si>
  <si>
    <t>diagnostické proužky pro stanovení glukózy z krve</t>
  </si>
  <si>
    <t>dle platné harmonizované technické normy</t>
  </si>
  <si>
    <t>DIA; PRL</t>
  </si>
  <si>
    <t>diabetes mellitus při léčbě perorálními antidiabetiky</t>
  </si>
  <si>
    <t>100 ks / 1 rok</t>
  </si>
  <si>
    <t>5,22  / 1 ks</t>
  </si>
  <si>
    <t>6,003/ 1 ks</t>
  </si>
  <si>
    <t>05.02.02.02</t>
  </si>
  <si>
    <t>diagnostické proužky pro stanovení ketolátek z krve</t>
  </si>
  <si>
    <t>diabetes mellitus do 18 let včetně; diabetes mellitus v těhotenství; léčba inzulínovou pumpou</t>
  </si>
  <si>
    <t>50 ks / 1 rok</t>
  </si>
  <si>
    <t>5,20  / 1 ks</t>
  </si>
  <si>
    <t>5,98/ 1 ks</t>
  </si>
  <si>
    <t>05.02.03.01</t>
  </si>
  <si>
    <t xml:space="preserve">diagnostické proužky pro vizuální testování moči </t>
  </si>
  <si>
    <t>diabetický pacient léčený inzulínem</t>
  </si>
  <si>
    <t>1,70  / 1 ks</t>
  </si>
  <si>
    <t>1,955/ 1 ks</t>
  </si>
  <si>
    <t>05.02.04.01</t>
  </si>
  <si>
    <t>přijímač pro okamžité monitorování glukózy (FGM = Flash Glucose Monitoring)</t>
  </si>
  <si>
    <t>data získává ze senzoru bezdrátovým přenosem a zobrazuje je na displeji; zařízení lze propojit s počítačem za účelem zpracování reportů z naměřených dat</t>
  </si>
  <si>
    <t xml:space="preserve">diabetes mellitus I. typu; léčba intenzifikovanou inzulínovou terapií (inzulínové pero nebo pumpa); nelze předepsat současně s glukometrem a přístroji pro kontinuální monitoraci glukózy; po dobu používání FGM lze předepsat současně s max. 100 ks / 1 rok a u dětí do 18 let včetně max. 300 ks / 1 rok diagnostických proužků pro stanovení glukózy z krve, nelze předepsat současně s glukometry a glukometry - pro stanovení ketolátek </t>
  </si>
  <si>
    <t>1 ks / 4 roky</t>
  </si>
  <si>
    <t>05.02.04.02</t>
  </si>
  <si>
    <t>senzory pro okamžité monitorování glukózy (FGM = Flash Glucose Monitoring)</t>
  </si>
  <si>
    <t>senzor zavedený v podkoží; informace o koncentraci glukózy až po přiložení speciální čtečky k povrchu senzoru; zobrazení aktuální hodnoty i s trendovými šipkami a retrospektivně načte průběh předchozích glykémií; přesnost systému definovaná hodnotou MARD (Mean Absolute Relative Difference) &lt; 15%</t>
  </si>
  <si>
    <t xml:space="preserve">diabetes mellitus I. typu; léčba intenzifikovanou inzulínovou terapií (inzulínové pero nebo pumpa); na dobu 3 měsíců; další preskripce jen u dětí do 18 let včetně a pacientů od 19 let po zlepšení kompenzace (objektivní spolupráce při léčbě - 10 a více skenů za den); nelze předepsat současně s přístroji pro kontinuální monitoraci glukózy; lze předepsat současně s max. 100 ks / 1 rok a u dětí do 18 let včetně max. 300 ks / 1 rok diagnostických proužků pro stanovení glukózy z krve, nelze předepsat současně s glukometry a glukometry - pro stanovení ketolátek </t>
  </si>
  <si>
    <t>26 ks / 1 rok</t>
  </si>
  <si>
    <t>05.02.05.01</t>
  </si>
  <si>
    <t>systém pro kontinuální monitoraci glukózy (CGM) - senzory, vysílače a případně přijímač, který není "SMART" zařízením</t>
  </si>
  <si>
    <t>data o hladině glukózy jsou bezdrátově přenášena do přijímače; voděodolnost vysílače; minimální doba použitelnosti senzoru 6 dní</t>
  </si>
  <si>
    <t>DIA; první preskripce po schválení revizním lékařem</t>
  </si>
  <si>
    <t>diabetes mellitus I. typu; léčba intenzifikovanou inzulínovou terapií se syndromem porušeného vnímání hypoglykémie (Clarkova metoda nebo Gold score ≥ 4) a/nebo s frekventními hypoglykémiemi (≥ 10 % času stráveného v hypoglykemickém rozmezí při předchozí monitoraci u dospělých pacientů a ≥ 5 % času u dětských pacientů) a/nebo labilním diabetem (vysoká glykemická variabilita určená směrodatnou odchylkou ≥ 3,5 mmol/l) a/nebo závažnými hypoglykémiemi (2 a více závažných hypoglykémií v průběhu posledních 12 měsíců) a dobrou spoluprací; pacientky s diabetem I. typu v těhotenství a v šestinedělí; dále pacienti po transplantaci slinivky a/nebo ledvin; pacienti s glykovaným hemoglobinem &lt; 60 mmol/mol, kteří nesplňují jiná indikační kritéria a po 3 a/nebo 6 měsících od zahájení monitorace prokáží objektivizovatelné zlepšení kompenzace</t>
  </si>
  <si>
    <t>52174,00  / 1 rok</t>
  </si>
  <si>
    <t>60000,10/ 1 rok</t>
  </si>
  <si>
    <t>05.03.01.01</t>
  </si>
  <si>
    <t>inzulínová pera</t>
  </si>
  <si>
    <t>_</t>
  </si>
  <si>
    <t>diabetes mellitus (1 a/nebo 2 dávky inzulínu)</t>
  </si>
  <si>
    <t>1 ks / 3 roky</t>
  </si>
  <si>
    <t>05.03.02.01</t>
  </si>
  <si>
    <t>injekční inzulínové stříkačky</t>
  </si>
  <si>
    <t>aplikace inzulínu</t>
  </si>
  <si>
    <t>200 ks / 1 rok</t>
  </si>
  <si>
    <t>2,00  / 1 ks</t>
  </si>
  <si>
    <t>2,3/ 1 ks</t>
  </si>
  <si>
    <t>05.03.03.01</t>
  </si>
  <si>
    <t>inzulínové pumpy bez možnosti kontinuální monitorace</t>
  </si>
  <si>
    <t>DIA; po schválení revizním lékařem S5</t>
  </si>
  <si>
    <t>diabetes mellitus léčený intenzifikovanou inzulínovou terapií a neuspokojivou kompenzací diabetu a dobrou spoluprací včetně; dále prekoncepční péče a těhotenství</t>
  </si>
  <si>
    <t>70435,00  / 1 ks</t>
  </si>
  <si>
    <t>81000,25/ 1 ks</t>
  </si>
  <si>
    <t>05.03.03.02</t>
  </si>
  <si>
    <t>inzulínové pumpy s možností kontinuální monitorace</t>
  </si>
  <si>
    <t>diabetes mellitus (včetně těhotných diabetiček a diabetických dětí do 18 let včetně) léčený intenzifikovaným inzulínovým režimem, s frekventními hypoglykémiemi a/nebo labilním diabetem a dobrou spoluprací; pacienti po transplantaci Langerhansových ostrůvků</t>
  </si>
  <si>
    <t>73043,00  / 1 ks</t>
  </si>
  <si>
    <t>83999,45/ 1 ks</t>
  </si>
  <si>
    <t>05.03.03.03</t>
  </si>
  <si>
    <t>inzulínové pumpy - s napojením na kontinuální monitoraci glukózy a automatickou odezvou na blížící se hypoglykémii a/nebo hyperglykémii</t>
  </si>
  <si>
    <t>DIA; po schválení revizním lékařem</t>
  </si>
  <si>
    <t>diabetes mellitus (včetně těhotných diabetiček, žen v prekocepci a diabetických dětí do 18 let včetně) se syndromem nerozpoznané hypoglykémie a/nebo závažnými hypoglykémiemii a dobrou spoluprací; pacienti po transplantaci; děti s prokázaným zvýšeným rizikem nerozpoznaných hypoglykémií</t>
  </si>
  <si>
    <t>79130,00  / 1 ks</t>
  </si>
  <si>
    <t>90999,50/ 1 ks</t>
  </si>
  <si>
    <t>05.03.03.04</t>
  </si>
  <si>
    <t>náplasťové inzulínové pumpy</t>
  </si>
  <si>
    <t>diabetes mellitus léčený intenzifikovanou inzulínovou terapií a neuspokojivou kompenzací diabetu a dobrou spoluprací včetně; dále prekoncepční péče a těhotenství; předpoklad kratší doby využití pumpy; není možný souběh s jiným typem inzulínové pumpy</t>
  </si>
  <si>
    <t>1 ks ( pro pacienty, kteří systém použijí "krátkodobě" - do 1 roku (např.gestační diabetes))</t>
  </si>
  <si>
    <t>71304,00  / 1 rok (včetně veškerého příslušenství a baterií na 1 rok provozu)</t>
  </si>
  <si>
    <t>81,9996/ 1 rok (včetně veškerého příslušenství a baterií na 1 rok provozu)</t>
  </si>
  <si>
    <t>05.03.04.01</t>
  </si>
  <si>
    <t>infúzní jehly pro subkutánní aplikaci léčiv</t>
  </si>
  <si>
    <t xml:space="preserve">ALG </t>
  </si>
  <si>
    <t>subkutánní aplikace léčiv v souladu s indikačním omezením léčivého přípravku u syndromu primární imunodeficience</t>
  </si>
  <si>
    <t>150 ks / 1 rok</t>
  </si>
  <si>
    <t>215,00  / 1 ks</t>
  </si>
  <si>
    <t>247,25/ 1 ks</t>
  </si>
  <si>
    <t>05.03.04.02</t>
  </si>
  <si>
    <t>infuzní pumpy pro kontinuální intravenózní podávání léčiva</t>
  </si>
  <si>
    <t>kontinuální podávání infúze; rychlost průtoku 1 až 3.000 ml denně; programování v ml 24 hod. denně</t>
  </si>
  <si>
    <t>KAR; po schválení revizním lékařem</t>
  </si>
  <si>
    <t>plicní arteriální hypertenze</t>
  </si>
  <si>
    <t>2 ks / 2 roky</t>
  </si>
  <si>
    <t>ano</t>
  </si>
  <si>
    <t>05.03.05.01</t>
  </si>
  <si>
    <t>jehly k neinzulínovým perům</t>
  </si>
  <si>
    <t>05.03.05.02</t>
  </si>
  <si>
    <t>jehly k inzulínovým perům</t>
  </si>
  <si>
    <t>diabetes mellitus; léčba inzulínem</t>
  </si>
  <si>
    <t>500 ks / 1 rok</t>
  </si>
  <si>
    <t>05.03.05.03</t>
  </si>
  <si>
    <t>sady baterií k inzulínové pumpě</t>
  </si>
  <si>
    <t>diabetes mellitus; diabetes mellitus léčený intenzifikovanou inzulínovou terapií (inzulínová pumpa)</t>
  </si>
  <si>
    <t>1113,00  / 1 rok</t>
  </si>
  <si>
    <t>1279,95/ 1 rok</t>
  </si>
  <si>
    <t>05.03.05.04</t>
  </si>
  <si>
    <t>zásobníky inzulínu pro inzulínové pumpy plastové - 1,6 - 2 ml</t>
  </si>
  <si>
    <t>61,00  / 1 ks</t>
  </si>
  <si>
    <t>70,15/ 1 ks</t>
  </si>
  <si>
    <t>05.03.05.05</t>
  </si>
  <si>
    <t>zásobníky inzulínu pro inzulínové pumpy plastové 3 - 4 ml</t>
  </si>
  <si>
    <t>130 ks / 1 rok</t>
  </si>
  <si>
    <t>91,00  / 1 ks</t>
  </si>
  <si>
    <t>104,65/ 1 ks</t>
  </si>
  <si>
    <t>05.03.05.06</t>
  </si>
  <si>
    <t>infuzní sety s kovovou jehlou</t>
  </si>
  <si>
    <t>diabetický pacient léčený intenzifikovaným inzulínovým režimem (inzulínová pumpa)</t>
  </si>
  <si>
    <t xml:space="preserve">   180 setů / 1 rok  </t>
  </si>
  <si>
    <t>139,00  / 1 set</t>
  </si>
  <si>
    <t>159,85/ 1 set</t>
  </si>
  <si>
    <t>set</t>
  </si>
  <si>
    <t>05.03.05.07</t>
  </si>
  <si>
    <t>infuzní sety s teflonovou jehlou</t>
  </si>
  <si>
    <t xml:space="preserve">   130 setů / 1 rok</t>
  </si>
  <si>
    <t>261,00  / 1 set</t>
  </si>
  <si>
    <t>300,15/ 1 set</t>
  </si>
  <si>
    <t>05.03.05.08</t>
  </si>
  <si>
    <t>zásobníky k infuzním pumpám pro kontinuální intravenózní podávání léčiva</t>
  </si>
  <si>
    <t xml:space="preserve">objem 50 nebo 100 ml </t>
  </si>
  <si>
    <t>KAR</t>
  </si>
  <si>
    <t>40 ks / 1 měsíc</t>
  </si>
  <si>
    <t>05.03.05.09</t>
  </si>
  <si>
    <t>infuzní linky k infuzním pumpám pro kontinuální intravenózní podávání léčiva</t>
  </si>
  <si>
    <t xml:space="preserve">infuzní linky s nesavou chlopní </t>
  </si>
  <si>
    <t>20 ks / 1 měsíc</t>
  </si>
  <si>
    <t>05.03.05.10</t>
  </si>
  <si>
    <t>jehla injekční pro přípravu infuzního roztoku</t>
  </si>
  <si>
    <t>1,2 x 40 mm nebo 0,9 x  40 mm</t>
  </si>
  <si>
    <t xml:space="preserve">plicní arteriální hypertenze </t>
  </si>
  <si>
    <t>80 ks / 1 měsíc</t>
  </si>
  <si>
    <t>05.03.05.11</t>
  </si>
  <si>
    <t>stříkačka injekční dvoudílná</t>
  </si>
  <si>
    <t>5 ml nebo 10 ml</t>
  </si>
  <si>
    <t>05.03.05.12</t>
  </si>
  <si>
    <t>50 ml</t>
  </si>
  <si>
    <t>06.01.01.01</t>
  </si>
  <si>
    <t>06</t>
  </si>
  <si>
    <t>kompresivní elastická obinadla - krátkotažná</t>
  </si>
  <si>
    <t>tažnost 40% - 100%</t>
  </si>
  <si>
    <t>DER; CHI; INT; ANG; PRL; REH; DIA</t>
  </si>
  <si>
    <t>0,0086  / 1 cm2</t>
  </si>
  <si>
    <t>0,00989/ 1 cm2</t>
  </si>
  <si>
    <t>06.01.01.02</t>
  </si>
  <si>
    <t>kompresivní elastická obinadla - středně, dlouhotažná</t>
  </si>
  <si>
    <t>tažnost 101% - 200%</t>
  </si>
  <si>
    <t>DER; CHI; INT; PRL; REH; ANG; DIA</t>
  </si>
  <si>
    <t>06.01.01.03</t>
  </si>
  <si>
    <t>kompresivní elastická obinadla - krátkotažná, vysoký tlak pod bandáží</t>
  </si>
  <si>
    <t xml:space="preserve"> DER; ANG</t>
  </si>
  <si>
    <t>lymfedém; flebolymfedém; kontaktní přecitlivělost</t>
  </si>
  <si>
    <t>0,0260  / 1 cm2</t>
  </si>
  <si>
    <t>0,0299/ 1 cm2</t>
  </si>
  <si>
    <t>06.01.01.04</t>
  </si>
  <si>
    <t>mobilizační bandáže</t>
  </si>
  <si>
    <t>J16; po schválení revizním lékařem</t>
  </si>
  <si>
    <t>lymfedém; flebolymfedém</t>
  </si>
  <si>
    <t>1 ks / 3 měsíce</t>
  </si>
  <si>
    <t>0,1391  / 1 cm2</t>
  </si>
  <si>
    <t>0,159965/ 1 cm2</t>
  </si>
  <si>
    <t>06.01.02.01</t>
  </si>
  <si>
    <t>kompresivní punčochy - lýtkové, zdravotní - II. kompresní třída</t>
  </si>
  <si>
    <t>II. kompresní třída 23 - 32 mmHg</t>
  </si>
  <si>
    <t>DER; GER; CHI; INT; ANG; PRL; REH; DIA</t>
  </si>
  <si>
    <t>2 páry / 1 rok</t>
  </si>
  <si>
    <t>357,00  / 1 par</t>
  </si>
  <si>
    <t>410,55/ 1 par</t>
  </si>
  <si>
    <t>06.01.02.02</t>
  </si>
  <si>
    <t>kompresivní punčochy - lýtkové, zdravotní - III. kompresní třída</t>
  </si>
  <si>
    <t>III. kompresní třída 34 - 46 mmHg</t>
  </si>
  <si>
    <t>DER; CHI; INT; ANG; DIA</t>
  </si>
  <si>
    <t>391,00  / 1 par</t>
  </si>
  <si>
    <t>449,65/ 1 par</t>
  </si>
  <si>
    <t>06.01.02.03</t>
  </si>
  <si>
    <t>kompresivní punčochy - lýtkové, zdravotní - IV. kompresní třída</t>
  </si>
  <si>
    <t xml:space="preserve">IV. kompresní třída 49 mmHga více </t>
  </si>
  <si>
    <t>DER; CHI; INT; ANG</t>
  </si>
  <si>
    <t>783,00  / 1 par</t>
  </si>
  <si>
    <t>900,45/ 1 par</t>
  </si>
  <si>
    <t>06.01.02.04</t>
  </si>
  <si>
    <t>systémy komprese pro léčbu UCV - set - III. kompresní třída</t>
  </si>
  <si>
    <t xml:space="preserve">bércový vřed žilního původu; bez nároku na kompresivní punčochy </t>
  </si>
  <si>
    <t>1 set / 1 rok / 1 končetina</t>
  </si>
  <si>
    <t>783,00  / 1 set</t>
  </si>
  <si>
    <t>900,45/ 1 set</t>
  </si>
  <si>
    <t>06.01.03.01</t>
  </si>
  <si>
    <t>kompresivní punčochy - polostehenní, zdravotní - II. kompresní třída</t>
  </si>
  <si>
    <t>DER; GER; CHI; INT; ANG; PRL; REH</t>
  </si>
  <si>
    <t>06.01.03.02</t>
  </si>
  <si>
    <t>kompresivní punčochy - polostehenní, zdravotní - III. kompresní třída</t>
  </si>
  <si>
    <t>DER; CHI; ANG; LYM</t>
  </si>
  <si>
    <t>522,00  / 1 par</t>
  </si>
  <si>
    <t>600,30/ 1 par</t>
  </si>
  <si>
    <t>06.01.04.01</t>
  </si>
  <si>
    <t>kompresivní punčochy - stehenní, zdravotní - II. kompresní třída</t>
  </si>
  <si>
    <t>06.01.04.02</t>
  </si>
  <si>
    <t>kompresivní punčochy - stehenní, zdravotní - III. kompresní třída</t>
  </si>
  <si>
    <t>06.01.04.03</t>
  </si>
  <si>
    <t>kompresivní punčochy - stehenní, zdravotní - IV. kompresní třída</t>
  </si>
  <si>
    <t>1130,00  / 1 par</t>
  </si>
  <si>
    <t>1299,50/ 1 par</t>
  </si>
  <si>
    <t>06.01.04.04</t>
  </si>
  <si>
    <t>kompresivní punčochy - stehenní s uchycením v pase, zdravotní - II. kompresní třída</t>
  </si>
  <si>
    <t>2 ks / 1 rok / 1 končetina</t>
  </si>
  <si>
    <t>06.01.04.05</t>
  </si>
  <si>
    <t>kompresivní punčochy - stehenní s uchycením v pase, zdravotní - III. kompresní třída</t>
  </si>
  <si>
    <t>349,60/ 1 ks</t>
  </si>
  <si>
    <t>06.01.05.01</t>
  </si>
  <si>
    <t>kompresivní punčochové kalhoty - dámské, zdravotní - II. kompresní třída</t>
  </si>
  <si>
    <t>2 ks / 1 rok</t>
  </si>
  <si>
    <t>06.01.05.02</t>
  </si>
  <si>
    <t>kompresivní punčochové kalhoty - dámské, zdravotní - III. kompresní třída</t>
  </si>
  <si>
    <t>1000,50/ 1 ks</t>
  </si>
  <si>
    <t>06.01.06.01</t>
  </si>
  <si>
    <t>kompresivní punčochové kalhoty - těhotenské, zdravotní - II. kompresní třída</t>
  </si>
  <si>
    <t xml:space="preserve">DER; GYN; CHI; INT; ANG; PRL; REH </t>
  </si>
  <si>
    <t>06.01.06.02</t>
  </si>
  <si>
    <t>kompresivní punčochové kalhoty - těhotenské, zdravotní - III. kompresní třída</t>
  </si>
  <si>
    <t>1043,00  / 1 ks</t>
  </si>
  <si>
    <t>1199,45/ 1 ks</t>
  </si>
  <si>
    <t>06.01.07.01</t>
  </si>
  <si>
    <t>kompresivní punčochové kalhoty - pánské, zdravotní - II. kompresní třída</t>
  </si>
  <si>
    <t>II. K.T. 23 - 32 mmHg</t>
  </si>
  <si>
    <t xml:space="preserve">DER; GER; CHI; INT; ANG; PRL; REH </t>
  </si>
  <si>
    <t>06.01.07.02</t>
  </si>
  <si>
    <t>kompresivní punčochové kalhoty - pánské, zdravotní - III. kompresní třída</t>
  </si>
  <si>
    <t>III. K.T. 34 - 46 mmHg</t>
  </si>
  <si>
    <t>06.01.08.01</t>
  </si>
  <si>
    <t>ZP pro navlékání kompresivních punčoch s otevřenou i uzavřenou špičkou - textilní</t>
  </si>
  <si>
    <t>06.01.08.02</t>
  </si>
  <si>
    <t>ZP pro navlékání kompresivních punčoch a návleků s uzavřenou i otevřenou špičkou - kovové</t>
  </si>
  <si>
    <t>06.01.09.01</t>
  </si>
  <si>
    <t>pažní návleky - II. kompresní třída</t>
  </si>
  <si>
    <t xml:space="preserve">DER; CHI; INT; ANG; ONK; REH </t>
  </si>
  <si>
    <t xml:space="preserve"> 243,00  / 1 ks</t>
  </si>
  <si>
    <t>06.01.09.02</t>
  </si>
  <si>
    <t xml:space="preserve">pažní návleky - s rukavicí bez prstů - II. kompresní třída </t>
  </si>
  <si>
    <t>313,00  / 1 ks</t>
  </si>
  <si>
    <t>359,95/ 1 ks</t>
  </si>
  <si>
    <t>06.01.09.03</t>
  </si>
  <si>
    <t>pažní návleky - III. kompresní třída</t>
  </si>
  <si>
    <t xml:space="preserve">DER; CHI; INT; ANG; ONK </t>
  </si>
  <si>
    <t>204,00  / 1 ks</t>
  </si>
  <si>
    <t>234,6/ 1 ks</t>
  </si>
  <si>
    <t>06.01.09.04</t>
  </si>
  <si>
    <t xml:space="preserve">pažní návleky - s rukavicí bez prstů - III. kompresní třída </t>
  </si>
  <si>
    <t>06.01.10.01</t>
  </si>
  <si>
    <t>kompresivní podprsenky</t>
  </si>
  <si>
    <t xml:space="preserve">GYN; CHI; J16; ONK </t>
  </si>
  <si>
    <t>lymfatický otok</t>
  </si>
  <si>
    <t>06.02.01.01</t>
  </si>
  <si>
    <t>přístroje pro sekvenční tlakovou lymfodrenáž</t>
  </si>
  <si>
    <t xml:space="preserve">J16; po schválení revizním lékařem </t>
  </si>
  <si>
    <t>lymfatický otok; vrozené postižení mízního systému vyžadující soustavnou fyzikální antiedematózní terapii; získané postižení mízního systému vyžadující soustavnou fyzikální antiedematózní terapii (např. po operacích prsu, po úrazech, při zánětlivých onemocnění); podmínkou úhrady je stabilizace stavu, absolvování komplexní protiotokové léčby na specializovaném pracovišti během minimálně čtyřtýdenní terapie a vyčerpání všech dalších léčebných možností (autotechniky lymfodrenážní a používání kompresních elastických návleků); v případech, kdy zdravotní stav vyžaduje soustavnou aplikaci přístrojové antiedematózní terapie častěji než 3x týdně po dobu delší než 1 měsíc; v lokalitách, kde pravidelná doprava k léčbě do zdravotnického zařízení je obtížně dostupná, možno zvolit zapůjčení i na kratší dobu</t>
  </si>
  <si>
    <t>12609,00  / 1 ks</t>
  </si>
  <si>
    <t>14500,35/ 1 ks</t>
  </si>
  <si>
    <t>06.02.01.02</t>
  </si>
  <si>
    <t>masážní návleky - na horní končetinu</t>
  </si>
  <si>
    <t xml:space="preserve">J16; pouze za podmínky předchozího schválení přístroje pro sekvenční tlakovou lymfodrenáž </t>
  </si>
  <si>
    <t>1304,00  / 1 ks</t>
  </si>
  <si>
    <t>1499,60/ 1 ks</t>
  </si>
  <si>
    <t>06.02.01.03</t>
  </si>
  <si>
    <t>masážní návleky - na horní končetinu, s axilou</t>
  </si>
  <si>
    <t>J16; pouze za podmínky předchozího schválení přístroje pro sekvenční tlakovou lymfodrenáž</t>
  </si>
  <si>
    <t>1652,00  / 1 ks</t>
  </si>
  <si>
    <t>1899,80/ 1 ks</t>
  </si>
  <si>
    <t>06.02.01.04</t>
  </si>
  <si>
    <t>masážní návleky - na dolní končetinu</t>
  </si>
  <si>
    <t>06.02.01.05</t>
  </si>
  <si>
    <t>masážní návleky - na dolní končetiny, kalhotové</t>
  </si>
  <si>
    <t xml:space="preserve">4696,00  / 1 ks </t>
  </si>
  <si>
    <t xml:space="preserve">5400,40/ 1 ks </t>
  </si>
  <si>
    <t>06.02.01.06</t>
  </si>
  <si>
    <t>masážní návleky - na bedra, hýždě</t>
  </si>
  <si>
    <t>06.02.01.07</t>
  </si>
  <si>
    <t>masážní návleky - speciální</t>
  </si>
  <si>
    <t>masážní návleky - pro hlavu, trup, genitál - atypické</t>
  </si>
  <si>
    <t xml:space="preserve">J16; pouze za podmínky předchozího schválení přístroje pro sekvenční tlakovou lymfodrenáž; po schválení revizním lékařem </t>
  </si>
  <si>
    <t>06.03.01.01</t>
  </si>
  <si>
    <t>návleky na popáleniny - sériově zhotovované - kukla plná</t>
  </si>
  <si>
    <t>POP; možnost předepsání v době hospitalizace</t>
  </si>
  <si>
    <t>stav po popálení II. a III. stupně</t>
  </si>
  <si>
    <t>6 ks / 1 rok; nejdéle po dobu 1 roku</t>
  </si>
  <si>
    <t xml:space="preserve"> 365,00  / 1 ks</t>
  </si>
  <si>
    <t>06.03.01.02</t>
  </si>
  <si>
    <t>návleky na popáleniny - sériově zhotovované - na horní končetinu</t>
  </si>
  <si>
    <t>06.03.01.03</t>
  </si>
  <si>
    <t>návleky na popáleniny - sériově zhotovované - rukavice</t>
  </si>
  <si>
    <t>06.03.01.04</t>
  </si>
  <si>
    <t>návleky na popáleniny - sériově zhotovované - na dolní končetinu</t>
  </si>
  <si>
    <t xml:space="preserve"> 330,00  / 1 ks</t>
  </si>
  <si>
    <t>379,5/ 1 ks</t>
  </si>
  <si>
    <t>06.03.01.05</t>
  </si>
  <si>
    <t>návleky na popáleniny - sériově zhotovované - separátor prstů</t>
  </si>
  <si>
    <t xml:space="preserve"> 122,00  / 1 ks</t>
  </si>
  <si>
    <t>06.03.01.06</t>
  </si>
  <si>
    <t>návleky na popáleniny - sériově zhotovované - vesta</t>
  </si>
  <si>
    <t>1000,00  / 1 ks</t>
  </si>
  <si>
    <t>1150/ 1 ks</t>
  </si>
  <si>
    <t>06.03.01.07</t>
  </si>
  <si>
    <t>návleky na popáleniny - sériově zhotovované - kalhoty</t>
  </si>
  <si>
    <t>1261,00  / 1 ks</t>
  </si>
  <si>
    <t>1450,15/ 1 ks</t>
  </si>
  <si>
    <t>06.03.01.08</t>
  </si>
  <si>
    <t>návleky na popáleniny - sériově zhotovované - návlek na chodidlo</t>
  </si>
  <si>
    <t xml:space="preserve"> 313,00  / 1 ks</t>
  </si>
  <si>
    <t>06.04.01.01</t>
  </si>
  <si>
    <t>kompresní systémy na suchý zip - paže</t>
  </si>
  <si>
    <t>na výběr II. - IV. kompresní třída dle požadavku lékaře; garantovaný kompresní profil s možností nastavení požadované komprese</t>
  </si>
  <si>
    <t>DER; GER; CHI; INT; ANG; REH; po schválení revizním lékařem</t>
  </si>
  <si>
    <t>pokud nelze použít jiný způsob komprese</t>
  </si>
  <si>
    <t>1739,00  / 1 ks</t>
  </si>
  <si>
    <t>1999,85/ 1 ks</t>
  </si>
  <si>
    <t>06.04.01.02</t>
  </si>
  <si>
    <t>kompresní systémy na suchý zip - ruka</t>
  </si>
  <si>
    <t>06.04.01.03</t>
  </si>
  <si>
    <t>kompresní systémy na suchý zip - paže a ruka</t>
  </si>
  <si>
    <t>2478,00  / 1 ks</t>
  </si>
  <si>
    <t>2849,70/ 1 ks</t>
  </si>
  <si>
    <t>06.04.02.01</t>
  </si>
  <si>
    <t>kompresní systémy na suchý zip - chodidlo</t>
  </si>
  <si>
    <t>06.04.02.02</t>
  </si>
  <si>
    <t>kompresní systémy na suchý zip - lýtková část</t>
  </si>
  <si>
    <t>1522,00  / 1 ks</t>
  </si>
  <si>
    <t>1762,95/ 1 ks</t>
  </si>
  <si>
    <t>06.04.02.03</t>
  </si>
  <si>
    <t>kompresní systémy na suchý zip - lýtková část a chodidlo</t>
  </si>
  <si>
    <t>2565,00  / 1 ks</t>
  </si>
  <si>
    <t>2949,75/ 1 ks</t>
  </si>
  <si>
    <t>06.04.02.04</t>
  </si>
  <si>
    <t>kompresní systémy na suchý zip - stehenní část</t>
  </si>
  <si>
    <t>06.04.02.05</t>
  </si>
  <si>
    <t>kompresní systémy na suchý zip - stehenní část a chodidlo</t>
  </si>
  <si>
    <t>3739,00  / 1 ks</t>
  </si>
  <si>
    <t>4299,85/ 1 ks</t>
  </si>
  <si>
    <t>07.01.01.01</t>
  </si>
  <si>
    <t>07</t>
  </si>
  <si>
    <t xml:space="preserve">mechanické vozíky - základní </t>
  </si>
  <si>
    <t>nosnost minimálně 120 kg; odnímatelné či odklopné bočnice; odnímatelné výškově nastavitelné podnožky; nelze doplnit o příslušenství</t>
  </si>
  <si>
    <t>DIA; GER; INT; REH; NEU; ORT; PED; PRL; po schválení revizním lékařem</t>
  </si>
  <si>
    <t>dále pro zajištění těchto schopností druhou osobou; pro dočasné použití při postižení jedné dolní končetiny (nutné vyznačení počtu měsíců pro další medicínské řešení)</t>
  </si>
  <si>
    <t>6957,00  / 1 ks</t>
  </si>
  <si>
    <t>07.01.01.02</t>
  </si>
  <si>
    <t>mechanické vozíky - základní, variabilní</t>
  </si>
  <si>
    <t>nosnost minimálně 120 kg; odnímatelné či odklopné bočnice; odnímatelné výškově nastavitelné podnožky; rychloupínací osy; volba bočnic; možnost doplnit příslušenstvím</t>
  </si>
  <si>
    <t>DIA; GER; INT; NEU; ORT; PED; REH; PRL; po schválení revizním lékařem</t>
  </si>
  <si>
    <t>funkční pohybový deficit nelze řešit pomocí podpůrných zdravotnických prostředků pro lokomoci nebo mechanického invalidního vozíku z předchozí úhradové skupiny</t>
  </si>
  <si>
    <t>7826,00  / 1 ks</t>
  </si>
  <si>
    <t>8999,90/ 1 ks</t>
  </si>
  <si>
    <t>07.01.01.03</t>
  </si>
  <si>
    <t>mechanické vozíky - základní, odlehčené</t>
  </si>
  <si>
    <t>konstrukce z lehkých slitin; nosnost minimálně 100 kg; odnímatelné nebo odklopné bočnice; výškově nastavitelné podnožky; rychloupínací zadní kola; hmotnost vozíku do 16 kg v základním provedení</t>
  </si>
  <si>
    <t>INT; NEU; ORT; PED; REH; po schválení revizním lékařem</t>
  </si>
  <si>
    <t>funkční pohybový deficit nelze řešit pomocí podpůrných zdravotnických prostředků pro lokomoci nebo mechanického invalidního vozíku z předchozích úhradových skupin; zachovaná funkce horní končetiny; dostatečné fyzické a mentální schopnosti pro bezpečné užití zdravotnických prostředků</t>
  </si>
  <si>
    <t>10435,00  / 1 ks</t>
  </si>
  <si>
    <t>12000,25/ 1 ks</t>
  </si>
  <si>
    <t>07.01.01.04</t>
  </si>
  <si>
    <t>mechanické vozíky - odlehčené, částečně variabilní</t>
  </si>
  <si>
    <t>konstrukce z lehkých slitin; nosnost minimálně 100 kg; odnímatelné nebo odklopné bočnice; výškově nastavitelné podnožky; rychloupínací zadní kola; možnost změny těžiště; nastavení sklonu sedačky; nastavení výšky sedu; hmotnost vozíku do 16 kg v základním provedení</t>
  </si>
  <si>
    <t>funkční pohybový deficit nelze řešit pomocí podpůrných zdravotnických prostředků pro lokomoci nebo mechanického invalidního vozíku z předchozích úhradových skupin; zachovaná funkce horní končetiny; dostatečné fyzické a mentální schopnosti pro bezpečné užití zdravotnického prostředku</t>
  </si>
  <si>
    <t>12174,00  / 1 ks</t>
  </si>
  <si>
    <t>14000,10/ 1 ks</t>
  </si>
  <si>
    <t>07.01.01.05</t>
  </si>
  <si>
    <t>mechanické vozíky - odlehčené, variabilní</t>
  </si>
  <si>
    <t>konstrukce z lehkých slitin; nosnost minimálně 120 kg; odnímatelné nebo odklopné bočnice; výškově nastavitelné podnožky; rychloupínací zadní kola; možnost změny těžiště; nastavení sklonu sedačky; nastavení výšky sedu; hmotnost vozíku do 16 kg v základním provedení; volba variability područek; volba zadních a předních kol; volba výšky zad i hloubky sedu</t>
  </si>
  <si>
    <t>INT; NEU; ORT; REH; po schválení revizním lékařem</t>
  </si>
  <si>
    <t>funkční pohybový deficit nelze řešit pomocí podpůrných zdravotnických prostředků pro lokomoci nebo mechanického invalidního vozíku z předchozích úhradových skupin; dostatečné fyzické a mentální schopnosti pro bezpečné užití zdravotnického prostředku</t>
  </si>
  <si>
    <t>17391,00  / 1 ks</t>
  </si>
  <si>
    <t>19999,65/ 1 ks</t>
  </si>
  <si>
    <t>07.01.01.06</t>
  </si>
  <si>
    <t>mechanické vozíky - aktivní</t>
  </si>
  <si>
    <t>vozík v základním provedení do 12 kg; volba šíře a hloubky sedu; volba výšky zad; volitelný úhel zádové opěry; volitelná výška sedačky vpředu i vzadu; volba typu bočnic; volba úhlu rámu nebo podnožek; volba stupaček, velikosti předních i zadních kol; možnost změny těžiště; rychloupínací osy kol</t>
  </si>
  <si>
    <t>NEU; ORT; REH; po schválení revizním lékařem</t>
  </si>
  <si>
    <t>zachovaná funkce horní končetiny a pro vysoce aktivního uživatele</t>
  </si>
  <si>
    <t>39130,00  / 1 ks</t>
  </si>
  <si>
    <t>44999,50/ 1 ks</t>
  </si>
  <si>
    <t>07.01.01.07</t>
  </si>
  <si>
    <t>mechanické vozíky - dětské, odlehčené, variabilní</t>
  </si>
  <si>
    <t>nastavitelná hloubka sedu; nastavitelné područky nebo blatníčky; bezpečnostní kolečka a kryty kol v základní výbavě</t>
  </si>
  <si>
    <t>osoby malého vzrůstu; zachovaná funkce horních končetin; dostatečné fyzické a mentální schopnosti pro bezpečné užití zdravotnického prostředku nebo pro zajištění těchto schopností druhou osobou</t>
  </si>
  <si>
    <t>19130,00  / 1 ks</t>
  </si>
  <si>
    <t>21999,5/ 1 ks</t>
  </si>
  <si>
    <t>07.01.01.08</t>
  </si>
  <si>
    <t>mechanické vozíky - dětské, aktivní</t>
  </si>
  <si>
    <t>nastavitelná hloubka sedu; nastavitelné područky nebo blatníčky; bezpečnostní kolečka a kryty kol v minimální výbavě; hmotnost vozíku do 11 kg v minimální výbavě</t>
  </si>
  <si>
    <t>osoby malého vzrůstu; zachovaná funkce horních končetin; dostatečné fyzické a mentální schopnosti pro bezpečné užití zdravotnického prostředku a pro vysoce aktivního uživatele</t>
  </si>
  <si>
    <t>34783,00  / 1 ks</t>
  </si>
  <si>
    <t>40,00045/ 1 ks</t>
  </si>
  <si>
    <t>07.01.01.09</t>
  </si>
  <si>
    <t>mechanické vozíky - speciální, nadměrné</t>
  </si>
  <si>
    <t>konstrukce z lehkých slitin; nosnost minimálně 160 kg nebo nadměrné rozměry; odnímatelné či odklopné bočnice; odnímatelné výškově nastavitelné podnožky; možnost doplnit příslušenstvím, hmotnost vozíku do 20 kg v základním provedení</t>
  </si>
  <si>
    <t>zachovaná funkce horních končetin (nebo zajištění těchto schopností druhou osobou); pacienti nad 120 kg nebo pacienti s abnormálními proporcemi</t>
  </si>
  <si>
    <t>13043,00  / 1 ks</t>
  </si>
  <si>
    <t>14999,45/ 1 ks</t>
  </si>
  <si>
    <t>07.01.01.10</t>
  </si>
  <si>
    <t>mechanické vozíky - speciální, jednopákové</t>
  </si>
  <si>
    <t xml:space="preserve">nosnost min. 120 kg, odnímatelné či odklopné bočnice, odnímatelné výškové nastavitelné podnožky </t>
  </si>
  <si>
    <t>zachovaná funkce jedné horní končetiny; specifické nejtěžší postižení, kde nelze zajistit medicínské potřeby pacienta ostatními mechanickými vozíky</t>
  </si>
  <si>
    <t>27826,00  / 1 ks</t>
  </si>
  <si>
    <t>31999,90/ 1 ks</t>
  </si>
  <si>
    <t>07.01.01.11</t>
  </si>
  <si>
    <t>mechanické vozíky - speciální, dvouobručové</t>
  </si>
  <si>
    <t xml:space="preserve"> nosnost min. 120 kg, odnímatelné či odklopné bočnice, odnímatelné výškové nastavitelné podnožky </t>
  </si>
  <si>
    <t>20870,00  / 1 ks</t>
  </si>
  <si>
    <t>24000,50/ 1 ks</t>
  </si>
  <si>
    <t>07.01.01.12</t>
  </si>
  <si>
    <t>mechanické vozíky - speciální, vertikalizační</t>
  </si>
  <si>
    <t>konstrukce z lehkých slitin, nosnost min. 110 kg, vertikalizační funkce do úplného stoje</t>
  </si>
  <si>
    <t>specifické nejtěžší postižení, kde nelze zajistit medicínské potřeby pacienta ostatními mechanickými vozíky z předchozích úhradových skupin a současně k zajištění potřebné osové zátěže dolních končetin a trupu a zlepšení funkce respirační, gastrointestinálního a uropoetického traktu, nelze předepsat současně s vertikalizačním stojanem</t>
  </si>
  <si>
    <t>52174,00  / 1 ks</t>
  </si>
  <si>
    <t>60000,10/ 1 ks</t>
  </si>
  <si>
    <t>mechanické vozíky - speciální, multifunkční</t>
  </si>
  <si>
    <t>ergonomicky tvarovaný sed i zádová opěrka; výškově nastavitelné bočnice; polohovací podnožky výškově nastavitelné, mechanické polohování sedačky a zádové opěrky; bubnové brzdy, opěrka hlavy; bezpečnostní kolečka</t>
  </si>
  <si>
    <t>specifické nejtěžší postižení, kde nelze zajistit medicínské potřeby pacienta ostatními mechanickými vozíky z předchozích úhradových skupin</t>
  </si>
  <si>
    <t>43478,00  / 1 ks</t>
  </si>
  <si>
    <t>49999,70/ 1 ks</t>
  </si>
  <si>
    <t>07.01.01.14</t>
  </si>
  <si>
    <t>mechanické vozíky - speciální, multifunkční - dětské</t>
  </si>
  <si>
    <t>anatomicky tvarovaný sed i zádová opěrka; výškově nastavitelné bočnice; polohovací podnožky výškově nastavitelné, mechanické polohování sedačky a zádové opěrky; opěrka hlavy; bezpečnostní kolečka</t>
  </si>
  <si>
    <t>osoby malého vzrůstu, specifické nejtěžší postižení, kde nelze zajistit medicínské potřeby pacienta ostatními mechanickými vozíky z předchozích úhradových skupin</t>
  </si>
  <si>
    <t>56522,00  / 1 ks</t>
  </si>
  <si>
    <t>65000,30/ 1 ks</t>
  </si>
  <si>
    <t>07.01.02.01</t>
  </si>
  <si>
    <t>elektrické vozíky - převážně interiérové, základní</t>
  </si>
  <si>
    <t>nosnost minimálně 100 kg; ovládání pravou nebo levou rukou; podnožky výškově stavitelné; odnímatelné nebo odklopitelné područky; bezúdržbové baterie s kapacitou minimálně 300 nabíjecích cyklů; bez možnosti příslušenství</t>
  </si>
  <si>
    <t xml:space="preserve"> INT; NEU; ORT; REH; po schválení revizním lékařem </t>
  </si>
  <si>
    <t>1 ks / 7 let</t>
  </si>
  <si>
    <t>65217,00  / 1 ks</t>
  </si>
  <si>
    <t>74999,55/ 1 ks</t>
  </si>
  <si>
    <t>07.01.02.02</t>
  </si>
  <si>
    <t>elektrické vozíky - převážně interiérové, variabilní</t>
  </si>
  <si>
    <t>nosnost 120 kg; ovládání pravou nebo levou rukou; podnožky výškově stavitelné; odnímatelné nebo odklopitelné područky; bezúdržbové baterie s minimálně 300 nabíjecích cyklů; částečně nastavitelný sed; odklopný držák elektroniky; bezpečnostní pás</t>
  </si>
  <si>
    <t xml:space="preserve">NEU; ORT; REH; po schválení revizním lékařem </t>
  </si>
  <si>
    <t>funkční pohybový deficit nelze řešit pomocí elektrického invalidního vozíku z předchozí úhradové skupiny</t>
  </si>
  <si>
    <t>100000,00  / 1 ks</t>
  </si>
  <si>
    <t>115000,00/ 1 ks</t>
  </si>
  <si>
    <t>07.01.02.03</t>
  </si>
  <si>
    <t>elektrické vozíky - převážně exteriérové, variabilní</t>
  </si>
  <si>
    <t xml:space="preserve">nosnost 130 kg; ovládání pravou nebo levou rukou; podnožky výškově stavitelné; odnímatelné nebo odklopné područky; bezúdržbové baterie s kapacitou minimálně 400 nabíjecích cyklů; částečně nastavitelný sed a sklon zádové opěrky; bezpečnostní pás; vozík musí mít osvětlení v rozsahu nezbytném pro provoz na pozemních komunikacích; vhodnost jízdy v exteriéru je dána vyšším výkonem motorů nebo velikostí kol a zároveň odpruženým nebo kyvným uložením alespoň jedné nápravy </t>
  </si>
  <si>
    <t>funkční pohybový deficit nelze řešit pomocí elektrického invalidního vozíku z předchozích úhradových skupin, možnost předepsat současně s mechanickým invalidním vozíkem do finančního limitu 17.391 Kč / bez DPH / 1 ks / 7 let včetně příslušenství při indikaci udržení zbytkového svalového potenciálu a mobilizaci funkčních rezerv; určení vlastnictví mechanického invalidního vozíku se řídí § 32 odst. 3</t>
  </si>
  <si>
    <t>108696,00  /1 ks</t>
  </si>
  <si>
    <t>125000,40/1 ks</t>
  </si>
  <si>
    <t>07.01.02.04</t>
  </si>
  <si>
    <t>elektrické vozíky - převážně exteriérové, variabilní s anatomickým sedem</t>
  </si>
  <si>
    <t>nosnost 130 kg; ovládání pravou nebo levou rukou; volitelná nebo nastavitelná hloubka sedačky a výška zádové opěrky; nastavitelné nebo volitelné anatomické prvky sedu; podnožky výškově stavitelné; odnímatelné nebo odklopitelné područky; bezúdržbové baterie, minimálně 400 nabíjecích cyklů a 60 Ah; částečně nastavitelný sed a sklon zádové opěrky; bezpečnostní pás; vozík musí mít osvětlení v rozsahu nezbytném pro provoz na pozemních komunikacích; vhodnost jízdy v exteriéru je dána vyšším výkonem motorů nebo velikostí kol a zároveň odpruženým nebo kyvným uložením alespoň jedné nápravy; řídící elektronika i pro elektrické funkce</t>
  </si>
  <si>
    <t>funkční pohybový deficit nelze řešit pomocí elektrického invalidního vozíku z předchozích úhradových skupin, možnost předepsat současně s mechanickým invalidním vozíkem do finančního limitu 17.391,00 Kč /bez DPH/  1 ks/ 7 let včetně příslušenství při indikaci udržení zbytkového svalového potenciálu a mobilizaci funkčních rezerv; určení vlastnictví mechanického invalidního vozíku se řídí § 32 odst. 3</t>
  </si>
  <si>
    <t>123478,00  /1 ks</t>
  </si>
  <si>
    <t>141999,70/1 ks</t>
  </si>
  <si>
    <t>07.01.02.05</t>
  </si>
  <si>
    <t>elektrické vozíky - speciální, vertikalizační</t>
  </si>
  <si>
    <t>nosnost 120 kg; ovládání pravou nebo levou rukou; podnožky výškově stavitelné; odnímatelné nebo odklopitelné područky; bezúdržbové baterie s kapacitou minimálně 400 nabíjecích cyklů a 60 Ah; částečně nastavitelný sed a sklon zádové opěrky; bezpečnostní pás; vozík musí mít osvětlení v rozsahu nezbytném pro provoz na pozemních komunikacích; elektricky ovládaná vertikalizace pacienta; řídící elektronika i pro elektrické funkce</t>
  </si>
  <si>
    <t>funkční pohybový deficit nelze řešit pomocí elektrického invalidního vozíku z předchozích úhradových skupin, k zajištění potřebné osové zátěže dolních končetin a trupu a zlepšení funkce respirační, gastrointestinálního a uropoetického traktu, nelze předepsat současně s vertikalizačním stojanem</t>
  </si>
  <si>
    <t>121739,00  / 1 ks</t>
  </si>
  <si>
    <t>139999,85/ 1 ks</t>
  </si>
  <si>
    <t>07.01.03.01</t>
  </si>
  <si>
    <t>příslušenství medicínsky zdůvodnitelné k mechanickým vozíkům</t>
  </si>
  <si>
    <t>1 ks / dle limitu vozíku</t>
  </si>
  <si>
    <t>ano - dle vozíku</t>
  </si>
  <si>
    <t>07.01.03.02</t>
  </si>
  <si>
    <t>příslušenství medicínsky zdůvodnitelné k elektrickým vozíkům</t>
  </si>
  <si>
    <t>REH; ORT; NEU po schválení revizním lékařem</t>
  </si>
  <si>
    <t>07.01.03.03</t>
  </si>
  <si>
    <t>přídavné elektropohony k mechanickým vozíkům</t>
  </si>
  <si>
    <t>přídavný elektropohon lze použít ke každému vozíku ze skupiny částečně variabilních, variabilních a aktivních</t>
  </si>
  <si>
    <t>NEU; ORT; PED; REH; po schválení revizním lékařem</t>
  </si>
  <si>
    <t xml:space="preserve"> k zajištění samostatné mobility; v kombinaci s těžkou poruchou funkce horních končetin a případně trupu nebo s chronickým onemocněním, které neumožňuje zvýšit zátěž a plné využití mechanického vozíku, možnost předepsat současně s mechanickým invalidním vozíkem při indikaci udržení zbytkového svalového potenciálu a mobilizaci funkčních rezerv</t>
  </si>
  <si>
    <t>07.02.01.01</t>
  </si>
  <si>
    <t xml:space="preserve">zdravotní kočárky - nepolohovací </t>
  </si>
  <si>
    <t>pro krátkodobé použití, nastavitelná podnožka, bezpečnostní pás a kolečka v minimální výbavě; hmotnost kočárku do 15 kg v minimální výbavě</t>
  </si>
  <si>
    <t>od 2 let, bez schopnosti samostatné lokomoce, kterou nelze nahradit prostřednictvím mechanického vozíku</t>
  </si>
  <si>
    <t>07.02.02.01</t>
  </si>
  <si>
    <t>zdravotní kočárky - částečně polohovací</t>
  </si>
  <si>
    <t>pro krátkodobé použití, nastavitelná podnožka, nastavitelná zádová opěrka v rozsahu minimálně 45 stupňů, případně nastavitelná hloubka sedu, bezpečnostní pás a kolečka v minimální výbavě; hmotnost kočárku do 16 kg v minimální výbavě, možno doplnit příslušenstvím</t>
  </si>
  <si>
    <t>od 2 let, nutnost částečného polohování a fixace, bez schopnosti samostatné lokomoce, kterou nelze nahradit prostřednictvím mechanického vozíku</t>
  </si>
  <si>
    <t>13913,00  / 1 ks</t>
  </si>
  <si>
    <t>15999,95/ 1 ks</t>
  </si>
  <si>
    <t>07.02.03.01</t>
  </si>
  <si>
    <t>zdravotní kočárky - plně polohovací</t>
  </si>
  <si>
    <t>pro dlouhodobé použití, minimální nosnost 40 kg, nastavení sedačky po a proti směru jízdy, nastavení záklonu celé sedačky, nastavitelná podnožka, nastavitelná vyztužená zádová opěrka v rozsahu minimálně 65 stupňů, nastavitelná hloubka sedu, bezpečnostní pás a kolečka v minimální výbavě; hmotnost kočárku do 25 kg v minimální výbavě, možno doplnit příslušenstvím</t>
  </si>
  <si>
    <t>od 2 let, těžce postižení pacienti s nutností plného polohování a fixace, bez schopnosti samostatné lokomoce, kterou nelze nahradit prostřednictvím mechanického vozíku</t>
  </si>
  <si>
    <t>26087,00  / 1 ks</t>
  </si>
  <si>
    <t>30000,05/ 1 ks</t>
  </si>
  <si>
    <t>07.02.04.01</t>
  </si>
  <si>
    <t>podvozky pro sedací ortézy</t>
  </si>
  <si>
    <t>ORP; NEU; ORT; REH; po schválení revizním lékařem</t>
  </si>
  <si>
    <t>v kombinaci s ortézou trupu individuálně zhotovené pro sed; stavy, které nelze kompenzovat kočárkem nebo vozíkem</t>
  </si>
  <si>
    <t>18261,00  / 1 ks</t>
  </si>
  <si>
    <t>21000,15/ 1 ks</t>
  </si>
  <si>
    <t>07.02.05.01</t>
  </si>
  <si>
    <t xml:space="preserve">příslušenství medicínsky zdůvodnitelné </t>
  </si>
  <si>
    <t>07.02.05.02</t>
  </si>
  <si>
    <t>příslušenství medicínsky zdůvodnitelné k podvozkům pro sedací ortézy</t>
  </si>
  <si>
    <t>ORP; REH; ORT; NEU; po schválení revizním lékařem</t>
  </si>
  <si>
    <t>po přidělení ortézy trupu individuálně zhotovené pro sed; stavy, které nelze kompenzovat kočárkem nebo vozíkem</t>
  </si>
  <si>
    <t>07.03.01.01</t>
  </si>
  <si>
    <t>berle - podpažní</t>
  </si>
  <si>
    <t>opěrka pevná či vyměnitelná, nastavitelná výška rukojeti a délka berle</t>
  </si>
  <si>
    <t>DIA; INT; TRA; GER; CHI; NEU; ORP; ORT; PRL; REH; REV</t>
  </si>
  <si>
    <t>omezený pohyb dolních končetin</t>
  </si>
  <si>
    <t>1 pár / 2 roky</t>
  </si>
  <si>
    <t>348,00  / 1 par</t>
  </si>
  <si>
    <t>400,2/ 1 par</t>
  </si>
  <si>
    <t>07.03.01.02</t>
  </si>
  <si>
    <t>berle - předloketní</t>
  </si>
  <si>
    <t>pevná, neměkčená rukojeť, nastavitelná délka berle a nenastavitelná opěra předloktí</t>
  </si>
  <si>
    <t>07.03.01.03</t>
  </si>
  <si>
    <t>berle - předloketní, speciální</t>
  </si>
  <si>
    <t>berle s vyměkčenou ergonomicky tvarovanou rukojetí nebo dvojitě stavitelné (s nastavitelnou výškou berle i opěrky předloktí)</t>
  </si>
  <si>
    <t>GER; CHI; NEU; ORP; ORT; PRL; REH; REV</t>
  </si>
  <si>
    <t>trvale omezený pohyb dolních končetin</t>
  </si>
  <si>
    <t>1 ks nebo 1 pár / 2 roky</t>
  </si>
  <si>
    <t>07.03.02.01</t>
  </si>
  <si>
    <t>chodítka - 2kolová</t>
  </si>
  <si>
    <t>pevný nebo skládací rám s možností výškového nastavení úchopových madel v rozsahu alespoň 10 cm, použití převážně v interiéru, nosnost minimálně 100 kg</t>
  </si>
  <si>
    <t xml:space="preserve"> 1739,00  / 1 ks</t>
  </si>
  <si>
    <t>07.03.02.02</t>
  </si>
  <si>
    <t>chodítka - 3kolová</t>
  </si>
  <si>
    <t>rám s možností složení, úchopová madla výškově stavitelná v rozsahu alespoň 10 cm, použití v interiéru i exteriéru, průměr kol minimálně 150 mm, nosnost minimálně 100 kg</t>
  </si>
  <si>
    <t>2522,00  / 1 ks</t>
  </si>
  <si>
    <t>29003/ 1 ks</t>
  </si>
  <si>
    <t>07.03.02.03</t>
  </si>
  <si>
    <t>chodítka - 4kolová</t>
  </si>
  <si>
    <t>rám s možností složení, úchopová madla výškově stavitelná v rozsahu alespoň 10 cm, použití převážně v exteriéru, průměr kol minimálně 180 mm, nosnost minimálně 120 kg</t>
  </si>
  <si>
    <t>3304,00  / 1 ks</t>
  </si>
  <si>
    <t>3799,60/ 1 ks</t>
  </si>
  <si>
    <t>07.03.02.04</t>
  </si>
  <si>
    <t xml:space="preserve">chodítka - 4bodová </t>
  </si>
  <si>
    <t>pevný rám s možností výškového nastavení, nebo volby varianty výšky, nosnost minimálně 100 kg</t>
  </si>
  <si>
    <t>1217,00  / 1 ks</t>
  </si>
  <si>
    <t>1399,55/ 1 ks</t>
  </si>
  <si>
    <t>07.03.02.05</t>
  </si>
  <si>
    <t>chodítka - 4bodová kloubová</t>
  </si>
  <si>
    <t>rám s možností složení, možnost výškového nastavení v rozsahu alespoň 10 cm, pevné nebo reciproční krokování, nosnost minimálně 100 kg</t>
  </si>
  <si>
    <t>07.03.02.06</t>
  </si>
  <si>
    <t>chodítka - s podpůrnými prvky, kolová</t>
  </si>
  <si>
    <t>předloketní opěrky, podpažní opěrky nebo předloketní deska s možností výškového nastavení minimálně 20 cm. Nastavitelné úchopová madla, použití převážně v interiéru, nosnost minimálně 120 kg</t>
  </si>
  <si>
    <t xml:space="preserve">GER; NEU; ORP; ORT; REH; REV; </t>
  </si>
  <si>
    <t>4522,00  / 1 ks</t>
  </si>
  <si>
    <t>5200,30/ 1 ks</t>
  </si>
  <si>
    <t>07.03.02.07</t>
  </si>
  <si>
    <t>chodítka - dětská</t>
  </si>
  <si>
    <t>různé verze technického provedení dle věku a postižení dítěte. Pevný nebo skládací rám konstrukce s opěrnými body nebo kolečky, reverzní chodítka</t>
  </si>
  <si>
    <t>ORP; CHI; NEU; ORT; REH</t>
  </si>
  <si>
    <t>do 18 let včetně</t>
  </si>
  <si>
    <t>6087,00  / 1 ks</t>
  </si>
  <si>
    <t>7000,05/ 1 ks</t>
  </si>
  <si>
    <t>07.03.03.01</t>
  </si>
  <si>
    <t>opěrné kozičky</t>
  </si>
  <si>
    <t>vícebodové pevné opory při chůzi určené k přenášení jednou rukou</t>
  </si>
  <si>
    <t>GER; NEU; ORP; ORT; REH; REV</t>
  </si>
  <si>
    <t>omezený pohyb dolních končetin a snížená stabilita</t>
  </si>
  <si>
    <t>07.04.01.01</t>
  </si>
  <si>
    <t>nástavce na WC</t>
  </si>
  <si>
    <t>GER; NEU; ORT; PRL; REH; REV</t>
  </si>
  <si>
    <t>porucha funkce pohybu dolních končetin; obtíže v udržení pozice těla ve stoje v měnění pozice v sedě; stavy po operaci páteře a kyčlí</t>
  </si>
  <si>
    <t>826,00  / 1 ks</t>
  </si>
  <si>
    <t>949,9/ 1 ks</t>
  </si>
  <si>
    <t>07.04.02.01</t>
  </si>
  <si>
    <t>vanové zvedáky - elektrické</t>
  </si>
  <si>
    <t>zvedák umístěný v koupací vaně; rozsah zdvihu minimálně v rozsahu 25 -45 cm; sklopná zádová opěrka; fixace na dně vany; nosnost minimálně 120 kg</t>
  </si>
  <si>
    <t>GER; NEU; ORT; PRL; REH; po schválení revizním lékařem</t>
  </si>
  <si>
    <t>výrazně omezený pohyb dolních končetin a omezená funkce horních končetin</t>
  </si>
  <si>
    <t>14783,00  / 1 ks</t>
  </si>
  <si>
    <t>17000,45/ 1 ks</t>
  </si>
  <si>
    <t>07.04.02.02</t>
  </si>
  <si>
    <t>příslušenství medicínsky zdůvodnitelné k vanovým zvedákům - elektrickým</t>
  </si>
  <si>
    <t>přesouvací, fixační, stabilizační příslušenství</t>
  </si>
  <si>
    <t>07.05.01.01</t>
  </si>
  <si>
    <t>polohovací lůžka - elektrická, s hrazdou a hrazdičkou, pojízdná</t>
  </si>
  <si>
    <t>lůžko s ložnou plochou minimálně 85x200 cm s lamelovým nebo kovovým roštem; polohování trupu, stehen, lýtek (čtyřdílná ložná plocha s třemi díly polohovatelnými), elektricky nastavitelná výška ložné plochy v rozsahu minimálně 30 cm, nosnost minimálně 130 kg; součástí hrazda s madlem; pacientské ovládání; bočnice s možností spuštění a nebo odejmutí</t>
  </si>
  <si>
    <t xml:space="preserve">GER; NEU; INT; ORT; PRL; REH; po schválení revizním lékařem </t>
  </si>
  <si>
    <t>dlouhodobé až trvalé stavy s těžkými obtížemi v mobilitě na lůžku - změna základní pozice těla vleže a vsedě a přemisťování - přesun vleže a vsedě, k zajištění dlouhodobé péče v domácím prostředí, pacient schopen bezpečně ovládat ovládací jednotku a sám se polohovat, anebo je toho schopna pečující osoba</t>
  </si>
  <si>
    <t>1 ks / 10 let</t>
  </si>
  <si>
    <t>23478,00  / 1 ks</t>
  </si>
  <si>
    <t>26999,70/ 1 ks</t>
  </si>
  <si>
    <t>07.05.01.02</t>
  </si>
  <si>
    <t xml:space="preserve">polohovací lůžka elektrická - dětská </t>
  </si>
  <si>
    <t xml:space="preserve">lůžko pro potřeby péče o dítě s ložnou plochou úměrnou věku dítěte; možnost polohování mechanického či elektrického, možnost nastavení výšky ložné plochy, zábrany proti pádu </t>
  </si>
  <si>
    <t xml:space="preserve"> NEU; PED; ORT; REH; po schválení revizním lékařem </t>
  </si>
  <si>
    <t xml:space="preserve">dlouhodobé až trvalé stavy s těžkými obtížemi v mobilitě - změna základní pozice těla vleže a sedě, přemisťování - přesun vleže a vsedě nebo změny v prostorové orientaci v důsledku základního onemocnění, pacient není bezpečně zajištěn v běžném lůžku, zajištění dlouhodobé péče v domácím prostředí </t>
  </si>
  <si>
    <t>07.05.02.01</t>
  </si>
  <si>
    <t>polohovací zařízení - pro sezení</t>
  </si>
  <si>
    <t>v základním vybavení jsou polohovatelné stupačky, nastavitelná zádová opěra; polohování zádové opěry; opěry rukou (područky); hlavová opěra; interiérový podvozek</t>
  </si>
  <si>
    <t>těžké obtíže v udržení pozice těla vsedě nebo těžká porucha psychomotorických funkcí nebo těžká porucha svalového tonu trupu a dolních končetin, úplné obtíže v chůzi na krátké vzdálenosti</t>
  </si>
  <si>
    <t>22609,00  / 1 ks</t>
  </si>
  <si>
    <t>26000,35/ 1 ks</t>
  </si>
  <si>
    <t>07.05.02.02</t>
  </si>
  <si>
    <t>polohovací zařízení - pro sezení, s odděleným polohováním hrudníku, pánve a dolních končetin</t>
  </si>
  <si>
    <t>v základním vybavení jsou polohovatelné stupačky, pánevní pás, nastavitelná sakrální pelota, nastavitelná zádová opěra; polohování sklonu sedu (náklonu); polohování zádové opěry; individuálně nastavitelná délka zavěšení polohovatelné podnožky, opěry rukou (područky); hlavová opěra; interiérový podvozek</t>
  </si>
  <si>
    <t>těžké obtíže v udržení pozice těla vsedě nebo těžká porucha psychomotorických funkcí nebo těžká porucha svalového tonu trupu a dolních končetin, úplné obtíže v chůzi na krátké vzdálenosti, ke korekci těžké funkční až strukturální deformity (těžké skoliózy, těžké asymetrie pánve a dolních končetin); nelze předepsat současně s trupovou ortézou pro sed</t>
  </si>
  <si>
    <t>60870,00  / 1 ks</t>
  </si>
  <si>
    <t>70000,50/ 1 ks</t>
  </si>
  <si>
    <t>07.05.02.03</t>
  </si>
  <si>
    <t>polohovací zařízení - vertikalizační</t>
  </si>
  <si>
    <t>v základním provedení umožňuje mechanické nastavení úhlu vertikalizace s možností plynulého přechodu, obsahuje úhlově nastavitelné podnožky, výškově nastavitelné pánevní a hrudní fixační pásy, interiérový podvozek</t>
  </si>
  <si>
    <t xml:space="preserve">těžké obtíže v udržení pozice těla ve stoje nebo těžká porucha psychomotorických funkcí nebo těžká porucha svalového tonu trupu a dolních končetin, úplné obtíže v chůzi na krátké vzdálenosti, k zajištění potřebné osové zátěže dolních končetin a trupu a zlepšení funkce respirační, gastrointestinálního a uropoetického traktu, pro pacienty s potřebou buď pronační nebo supinační vertikalizace </t>
  </si>
  <si>
    <t>07.05.02.04</t>
  </si>
  <si>
    <t>příslušenství medicínsky odůvodněné k polohovacím zařízením</t>
  </si>
  <si>
    <t>07.05.03.01</t>
  </si>
  <si>
    <t>pojízdné zvedáky</t>
  </si>
  <si>
    <t>elektrický bateriový zvedák s rozsahem zdvihu minimálně 120 cm; minimálně dvoubodové zavěšení; rozevřené ližiny alespoň 100 cm; motor s možností nouzového spuštění; možnost zdvihu osoby, v kombinaci s vhodným závěsem i ze země; nosnost minimálně 120 kg</t>
  </si>
  <si>
    <t>GER; NEU; ORT; REH; INT; po schválení revizním lékařem</t>
  </si>
  <si>
    <t>stavy s těžkými obtížemi v mobilitě na lůžku - změna základní pozice těla vleže a vsedě, a přemisťování - přesun vleže a vsedě; trvalé těžké nebo úplné obtíže při chůzi na krátké vzdálenosti; v kombinaci s těžkou poruchou funkce horních končetin a případně trupu, nebo s chronickým onemocněním, které neumožňuje zvýšit zátěž</t>
  </si>
  <si>
    <t>24348,00  / 1 ks</t>
  </si>
  <si>
    <t>28000,20/ 1 ks</t>
  </si>
  <si>
    <t>07.05.03.02</t>
  </si>
  <si>
    <t>závěsy k pojízdným zvedákům</t>
  </si>
  <si>
    <t>závěsy k použití s pojízdnými zvedáky; nosnost minimálně 120 kg; různá provedení</t>
  </si>
  <si>
    <t>PRL; GER; NEU; ORT; REH; INT; po schválení revizním lékařem</t>
  </si>
  <si>
    <t>stavy s těžkými obtížemi v mobilitě na lůžku - měnění základní pozice těla vleže a vsedě, a přemisťování - přesun vleže a vsedě; trvalé těžké nebo úplné obtíže při chůzi na krátké vzdálenosti; v kombinaci s těžkou poruchou funkce horních končetin a případně trupu, nebo s chronickým onemocněním, které neumožňuje zvýšit zátěž, v kombinaci s pojízdnými zvedáky</t>
  </si>
  <si>
    <t xml:space="preserve">1 ks / 3 roky </t>
  </si>
  <si>
    <t>07.05.04.01</t>
  </si>
  <si>
    <t>hrazdy s hrazdičkou - samostatně stojící</t>
  </si>
  <si>
    <t>PRL; GER; NEU; ORT; REH; INT</t>
  </si>
  <si>
    <t>těžké obtíže v mobilitě na lůžku - měnění základní pozice těla vleže a vsedě a přemisťování - přesun vleže a vsedě; nelze předepsat současně s polohovacím lůžkem</t>
  </si>
  <si>
    <t>07.06.01.01</t>
  </si>
  <si>
    <t>antidekubitní matrace s potahem - při nízkém riziku vzniku dekubitů</t>
  </si>
  <si>
    <t>prořezávaný povrch nebo vzduchové komory, výška minimálně 10 cm, hygienický potah, nosnost minimálně 100 kg</t>
  </si>
  <si>
    <t>GER; CHI; NEU; ORT; REH; po schválení revizním lékařem</t>
  </si>
  <si>
    <t>ekvivalent klasifikace rizika dekubitů dle Nortonové 19 - 16 (modifikovaná škála) nebo těžké obtíže při chůzi na krátké vzdálenosti amobilita na vozíku</t>
  </si>
  <si>
    <t>07.06.01.02</t>
  </si>
  <si>
    <t>antidekubitní matrace s potahem - při středním riziku vzniku dekubitů</t>
  </si>
  <si>
    <t>prořezávaný povrch nebo vzduchové komory, výška minimálně 14 cm, vyměkčené části nebo vrstvy, hygienický potah, nosnost minimálně 100 kg</t>
  </si>
  <si>
    <t>ekvivalent klasifikace rizika dekubitů dle Nortonové 16 - 14 (modifikovaná škála) nebo funkční změny vedoucí k asymetrii pánve a těžká porucha hybnosti dolních končetin a mobilita na vozíku</t>
  </si>
  <si>
    <t>07.06.01.03</t>
  </si>
  <si>
    <t>antidekubitní matrace s potahem - při vysokém riziku vzniku dekubitů</t>
  </si>
  <si>
    <t>prořezávaný povrch nebo vzduchové komory, výška minimálně 14 cm, materiál a provedení efektivně snižující a rozkládající tlak, hygienický potah, nosnost minimálně 100 kg</t>
  </si>
  <si>
    <t>ekvivalent klasifikace rizika dekubitů dle Nortonové 14 až 12 (modifikovaná škála) nebo těžká až úplná ztráta (porucha) čití v sedací oblasti - hýždě, zadní strana stehen; hráz nebo strukturální změny vedoucí k asymetrii pánve + těžká porucha hybnosti dolních končetin, mobilita na vozíku</t>
  </si>
  <si>
    <t>07.06.01.04</t>
  </si>
  <si>
    <t>antidekubitní matrace s potahem - při velmi vysokém riziku vzniku dekubitů</t>
  </si>
  <si>
    <t>speciálně upravený povrch nebo vzduchové komory, výška minimálně 14 cm, materiál a provedení efektivně snižující a rozkládající tlak, hygienický potah, nosnost min. 100 kg</t>
  </si>
  <si>
    <t>GER; CHI; NEU; ORT; REH; INT; po schválení revizním lékařem</t>
  </si>
  <si>
    <t>imobilní pacienti s vysokým rizikem dekubitů s předpokladem dlouhodobého nebo trvalého užívání, ekvivalent klasifikace rizika dekubitů dle Nortonové méně než 12 (modifikovaná škála)</t>
  </si>
  <si>
    <t>07.06.02.01</t>
  </si>
  <si>
    <t>antidekubitní podložky - sedací, při nízkém riziku vzniku dekubitů</t>
  </si>
  <si>
    <t xml:space="preserve">materiál a provedení efektivně snižující a rozkládající tlak, hygienický potah, nosnost minimálně 100 kg, </t>
  </si>
  <si>
    <t>GER; NEU; ORT; REH</t>
  </si>
  <si>
    <t>ekvivalent klasifikace rizika dekubitů dle Nortonové 19 - 16 (modifikovaná škála) nebo těžké obtíže při chůzi na krátké vzdálenosti a mobilita na vozíku</t>
  </si>
  <si>
    <t>07.06.02.02</t>
  </si>
  <si>
    <t>antidekubitní podložky - sedací, při středním riziku vzniku dekubitů</t>
  </si>
  <si>
    <t>GER; NEU; ORT; REH; po schválení revizním lékařem</t>
  </si>
  <si>
    <t>07.06.02.03</t>
  </si>
  <si>
    <t>antidekubitní podložky - sedací, při vysokém riziku vzniku dekubitů</t>
  </si>
  <si>
    <t xml:space="preserve">materiál a provedení efektivně snižující a rozkládající tlak, hygienický potah, výška minimálně 6 cm, různé rozměry, nosnost minimálně 100 kg, </t>
  </si>
  <si>
    <t>ekvivalent klasifikace rizika dekubitů dle Nortonové méně než 14 (modifikovaná škála) nebo těžká až úplná ztráta (porucha) čití v sedací oblasti - hýždě, zadní strana stehen; hráz nebo strukturální změny vedoucí k asymetrii pánve + těžká porucha hybnosti dolních končetin, mobilita na vozíku</t>
  </si>
  <si>
    <t>6522,00  / 1 ks</t>
  </si>
  <si>
    <t>7500,30/ 1 ks</t>
  </si>
  <si>
    <t>07.06.02.04</t>
  </si>
  <si>
    <t>antidekubitní podložky - zádové, při vysokém riziku vzniku dekubitů</t>
  </si>
  <si>
    <t>ekvivalent klasifikace rizika dekubitů dle Nortonové méně než 14; dlouhodobá, anebo trvalá mobilita na vozíku</t>
  </si>
  <si>
    <t>1435,00  / 1 ks</t>
  </si>
  <si>
    <t>1,65025/ 1 ks</t>
  </si>
  <si>
    <t>07.06.03.01</t>
  </si>
  <si>
    <t>antidekubitní podložky při nízkém riziku vzniku dekubitů</t>
  </si>
  <si>
    <t>materiál a provedení rozkládající tlak, k podložení pat, loktů, lůžkové podložky apod.</t>
  </si>
  <si>
    <t>imobilní pacienti s nízkým rizikem dekubitů s předpokladem dlouhodobého nebo trvalého užívání, ekvivalent klasifikace rizika dekubitů dle Nortonové  19 - 16 (modifikovaná)</t>
  </si>
  <si>
    <t>07.06.03.02</t>
  </si>
  <si>
    <t>antidekubitní podložky - při středním a vysokém riziku vzniku dekubitů</t>
  </si>
  <si>
    <t>materiál a provedení rozkládající tlak, k podložení pat, loktů, zad, lůžkové podložky apod.</t>
  </si>
  <si>
    <t>imobilní pacienti s vysokým rizikem dekubitů nebo s již vzniklým dekubitem s předpokladem dlouhodobého nebo trvalého užívání, ekvivalent klasifikace rizika dekubitů dle Nortonové méně než 16 (modifikovaná škála)</t>
  </si>
  <si>
    <t>07.06.04.01</t>
  </si>
  <si>
    <t>antidekubitní podložky polohovací - při středním a vysokém riziku vzniku dekubitů</t>
  </si>
  <si>
    <t>materiál a provedení umožňující polohování a odlehčení pacienta</t>
  </si>
  <si>
    <t>08.01.01.01</t>
  </si>
  <si>
    <t>08</t>
  </si>
  <si>
    <t>sluchadla pro vzdušné vedení pro monoaurální korekci - dětská - jednostranná nebo oboustranná ztráta sluchu od 30 dB SRT na postiženém uchu</t>
  </si>
  <si>
    <t>sluchadlo dětské (do 18 let včetně) musí splňovat tyto požadavky: a) digitální zpracování signálu; b) min. 5 kanálů; c) softwarové nastavení pro dětský zvukovod ; d) je vybaveno dětským hákem; e) je kompatibilní s bezdrátovým přenosem zvuku</t>
  </si>
  <si>
    <t>FON</t>
  </si>
  <si>
    <t>8696,00  / 1 ks</t>
  </si>
  <si>
    <t>10000,40/ 1 ks</t>
  </si>
  <si>
    <t>08.01.01.02</t>
  </si>
  <si>
    <t>sluchadla pro vzdušné vedení pro binaurální korekci - dětská - ztráty sluchu od 30 dB SRT</t>
  </si>
  <si>
    <t>sluchadlo dětské (do 18 let včetně) musí splňovat tyto požadavky: a) digitální zpracování signálu; b) min. 5 kanálů; c) softwarové nastavení pro dětský zvukovod; d) je vybaveno dětským hákem; e) je kompatibilní s bezdrátovým přenosem zvuku</t>
  </si>
  <si>
    <t>do 6 let včetně</t>
  </si>
  <si>
    <t>2 ks / 5 let</t>
  </si>
  <si>
    <t>08.01.01.03</t>
  </si>
  <si>
    <t>sluchadlo pro vzdušné vedení pro monoaurální korekci - od 19 let - ztráty sluchu od 30 dB SRT</t>
  </si>
  <si>
    <t>sluchadlo pro vzdušné vedení musí splňovat tyto základní podmínky: a) digitální zpracování signálu ve 3 kanálech; b) softwarové nastavení parametrů sluchadla dle sluchové ztráty; c) manažer zpětné vazby</t>
  </si>
  <si>
    <t>FON; ORL</t>
  </si>
  <si>
    <t>od 19 let</t>
  </si>
  <si>
    <t xml:space="preserve"> 6087,00  / 1 ks</t>
  </si>
  <si>
    <t>08.01.01.04</t>
  </si>
  <si>
    <t>sluchadla pro vzdušné vedení pro binaurální korekci - od 19 let - ztráty sluchu od 30 dB SRT</t>
  </si>
  <si>
    <t>od 19 let a hluchoslepí</t>
  </si>
  <si>
    <t>08.01.02.01</t>
  </si>
  <si>
    <t>sluchadla na kostní vedení včetně kompletního příslušenství po dobu životnosti sluchadla</t>
  </si>
  <si>
    <t>sluchadlo, náhlavní pružina, kostní vibrátor; sluchadlo na kostní vedení musí splňovat tyto základní podmínky: a) kapsičkové či podobný typ; b) digitální zpracování signálu ve 3 kanálech; c) softwarové nastavení parametrů sluchadla dle sluchové ztráty</t>
  </si>
  <si>
    <t>do 18 let včetně;ztráta sluchu při: anomálii zvukovodu a středouší s těžkou převodní nedoslýchavostí; chronickém výtoku ze středouší; stavech po kofochirurgických operacích; při neřešitelných alergiích na tvarovku; špatném efektu sluchadla na vzdušné vedení</t>
  </si>
  <si>
    <t>9130,00  / 1 ks</t>
  </si>
  <si>
    <t>10499,50/ 1 ks</t>
  </si>
  <si>
    <t>08.01.02.02</t>
  </si>
  <si>
    <t>brýlové sluchadlo na kostní vedení jedno nebo oboustranné</t>
  </si>
  <si>
    <t>sluchadlo na kostní vedení musí splňovat tyto základní podmínky: a) brýlový typ sluchadla; b) digitální zpracování signálu ve 3 kanálech; c) softwarové nastavení parametrů sluchadla dle sluchové ztráty</t>
  </si>
  <si>
    <t>do 18 let včetně; ztráta sluchu při: anomálii zvukovodu a středouší s těžkou převodní nedoslýchavostí; chronickém výtoku ze středouší; stavech po kofochirurgických operacích; při neřešitelných alergiích na tvarovku; špatném efektu sluchadla na vzdušné vedení</t>
  </si>
  <si>
    <t>08.01.02.03</t>
  </si>
  <si>
    <t>vibrační sluchadlo na softbandu - neimplantabilní systém</t>
  </si>
  <si>
    <t>sluchadlo na kostní vedení musí splňovat tyto základní podmínky: a) vibrační sluchadlo; b) digitální zpracování signálu ve 3 kanálech; c) softwarové nastavení parametrů sluchadla dle sluchové ztráty d) v kompletu se softbandem</t>
  </si>
  <si>
    <t>do 10 let včetně; ztráta sluchu při: anomálii zvukovodu a středouší s těžkou převodní nedoslýchavostí; chronickém výtoku ze středouší; stavech po kofochirurgických operacích; při neřešitelných alergiích na tvarovku; špatném efektu sluchadla na vzdušné vedení; při jednostranné hluchotě</t>
  </si>
  <si>
    <t>08.01.02.04</t>
  </si>
  <si>
    <t xml:space="preserve">zevní části implantabilního systému kostního sluchadla </t>
  </si>
  <si>
    <t>sluchadlo na kostní vedení musí splňovat tyto základní podmínky: a) vibrační modul sluchadla; b) digitální zpracování signálu ve 3 kanálech; c) softwarové nastavení parametrů sluchadla dle sluchové ztráty d) v kompletu se softbandem - odstranit (ne každý implantabilní systém nabízí softband)</t>
  </si>
  <si>
    <t>FON; po schválení revizním lékařem</t>
  </si>
  <si>
    <t>od 11 let; ztráta sluchu při: anomálii zvukovodu a středouší s těžkou převodní nedoslýchavostí; chronickém výtoku ze středouší; stavech po kofochirurgických a neurochirurgických operacích; při neřešitelných alergiích na tvarovku; špatném efektu sluchadla na vzdušné vedení; při jednostranné hluchotě</t>
  </si>
  <si>
    <t>86957,00  / 1 ks</t>
  </si>
  <si>
    <t>100000,55/ 1 ks</t>
  </si>
  <si>
    <t>08.02.01.01</t>
  </si>
  <si>
    <t>řečové procesory - zevní část implantabilního systému</t>
  </si>
  <si>
    <t>plná kompatibilita s vnitřním implantátem, funkce zpracování signálu pro optimalizaci rozumění řeči v šumu</t>
  </si>
  <si>
    <t>implantace kochleárního implantátu</t>
  </si>
  <si>
    <t>156522,00  / 1 ks</t>
  </si>
  <si>
    <t>180000,30/ 1 ks</t>
  </si>
  <si>
    <t>09.01.01.01</t>
  </si>
  <si>
    <t>09</t>
  </si>
  <si>
    <t>okluzory - náplasťové</t>
  </si>
  <si>
    <t>OPH</t>
  </si>
  <si>
    <t>do 14 let včetně</t>
  </si>
  <si>
    <t>400 ks / 1 rok</t>
  </si>
  <si>
    <t>3,04  / 1 ks</t>
  </si>
  <si>
    <t>3,496/ 1 ks</t>
  </si>
  <si>
    <t>09.02.01.01</t>
  </si>
  <si>
    <t>kontaktní čočky - měkké - sférické - standardní parametry</t>
  </si>
  <si>
    <t>hydrogelové a silikonhydrogelové čočky, průměr 13,60 až 14,50 mm, rádius 7,80 až 9,10 mm, výměna měsíční (6 čoček) nebo 6 měsíční (1 čočka)</t>
  </si>
  <si>
    <t>refrakce nad + - 10 DPT; anisometropie 3 DPT a více</t>
  </si>
  <si>
    <t>1218,00  / 1 rok / 1 oko</t>
  </si>
  <si>
    <t xml:space="preserve">1,4007/ 1 rok </t>
  </si>
  <si>
    <t>09.02.01.02</t>
  </si>
  <si>
    <t>kontaktní čočky - měkké - sférické - nestandardní parametry</t>
  </si>
  <si>
    <t>hydrogelové a silikonhydrogelové čočky, průměr &lt; 13,60 a &gt; 14,50 mm, výměna 6 měsíční (1 čočka)</t>
  </si>
  <si>
    <t>abnormální velikost rohovky; refrakce nad + - 10 DPT; anisometropie 3 DPT a více</t>
  </si>
  <si>
    <t>1739,00  / 1 rok / 1 oko</t>
  </si>
  <si>
    <t>1999,85/ 1 par</t>
  </si>
  <si>
    <t>09.02.01.03</t>
  </si>
  <si>
    <t>kontaktní čočky - měkké - torické - standardní parametry</t>
  </si>
  <si>
    <t>hydrogelové a silikonhydrogelové čočky, průměr 13,60 až 14,50 mm, výměna měsíční (6 čoček) nebo 6 měsíční (1 čočka)</t>
  </si>
  <si>
    <t xml:space="preserve"> refrakce nad + - 10 DPT sfér., do 2,75 DPT cyl., astigmatismus, anisometropie 3 DPT a více</t>
  </si>
  <si>
    <t>09.02.01.04</t>
  </si>
  <si>
    <t>kontaktní čočky - měkké - torické - nestandardní parametry</t>
  </si>
  <si>
    <t>hydrogelové a silikonhydrogelové čočky, parametry mimo rozsah definovaný v kat. 09.02.01.03, výměna 6 měsíční (1 čočka)</t>
  </si>
  <si>
    <t>refrakce nad + - 10 DPT sfér., od 3,00 DPT cyl., astigmatismus, větší než 2,75; anisometropie 3 DPT a více</t>
  </si>
  <si>
    <t>3043,00  / 1 rok / 1 oko</t>
  </si>
  <si>
    <t xml:space="preserve">3499,45/ 1 rok </t>
  </si>
  <si>
    <t>09.02.01.05</t>
  </si>
  <si>
    <t>kontaktní čočky - měkké - okluzní</t>
  </si>
  <si>
    <t>hydrogelové a silikonhydrogelové okluzní čočky</t>
  </si>
  <si>
    <t>není možnost souběžné preskripce s kontaktními čočkami, do 5 let včetně, amblyopie, intolerance náplasťového okluzoru</t>
  </si>
  <si>
    <t>852,00  / 1 rok / 1 oko</t>
  </si>
  <si>
    <t xml:space="preserve">979,8/ 1 rok </t>
  </si>
  <si>
    <t>09.02.02.01</t>
  </si>
  <si>
    <t>brýlové čočky - tvrzené, sférické</t>
  </si>
  <si>
    <t>do 5 let včetně</t>
  </si>
  <si>
    <t>1 pár / 1 rok</t>
  </si>
  <si>
    <t>261,00  / 1 par</t>
  </si>
  <si>
    <t>300,15/ 1 par</t>
  </si>
  <si>
    <t>09.02.02.02</t>
  </si>
  <si>
    <t>brýlové čočky - tvrzené, tórické</t>
  </si>
  <si>
    <t>3 páry / 1 rok</t>
  </si>
  <si>
    <t>600,3/ 1 par</t>
  </si>
  <si>
    <t>09.02.02.03</t>
  </si>
  <si>
    <t>brýlové čočky - lentikulární</t>
  </si>
  <si>
    <t>do 5 let včetně, nad + - 10 DPT; afakie</t>
  </si>
  <si>
    <t xml:space="preserve">870,00  / 1 par </t>
  </si>
  <si>
    <t xml:space="preserve">1000,5/ 1 par </t>
  </si>
  <si>
    <t>09.02.02.04</t>
  </si>
  <si>
    <t>brýlové čočky - vysokoindexové</t>
  </si>
  <si>
    <t>OPH; po schválení revizním lékařem</t>
  </si>
  <si>
    <t>do 5 let včetně; myopie nad - 10 DPT; poruchy centrálního zorného pole</t>
  </si>
  <si>
    <t>1739,00  / 1 par</t>
  </si>
  <si>
    <t>09.02.02.05</t>
  </si>
  <si>
    <t>brýlové čočky - prizmatické</t>
  </si>
  <si>
    <t>do 5 let včetně, diplopie; strabismus</t>
  </si>
  <si>
    <t>1304,00  / 1 par</t>
  </si>
  <si>
    <t>09.02.02.06</t>
  </si>
  <si>
    <t>brýlové čočky - bifokální</t>
  </si>
  <si>
    <t>do 17 let včetně, snížená možnost výměny brýlí; strabismus; afakie</t>
  </si>
  <si>
    <t>1044,00  / 1 par</t>
  </si>
  <si>
    <t>1,2006/ 1 par</t>
  </si>
  <si>
    <t>09.02.02.07</t>
  </si>
  <si>
    <t>brýlové čočky - plastové, sférické</t>
  </si>
  <si>
    <t>do 5 let včetně, nad + - 3 DPT</t>
  </si>
  <si>
    <t>435,00  / 1 par</t>
  </si>
  <si>
    <t>500,25/ 1 par</t>
  </si>
  <si>
    <t>09.02.02.08</t>
  </si>
  <si>
    <t>brýlové čočky - plastové, tórické</t>
  </si>
  <si>
    <t>609,00  / 1 par</t>
  </si>
  <si>
    <t>700,35/ 1 par</t>
  </si>
  <si>
    <t>09.02.02.09</t>
  </si>
  <si>
    <t>brýlové čočky - plastové, hyperokulární</t>
  </si>
  <si>
    <t>do 17 let včetně</t>
  </si>
  <si>
    <t>09.02.03.01</t>
  </si>
  <si>
    <t>brýlové obruby</t>
  </si>
  <si>
    <t>3 ks / 1 rok</t>
  </si>
  <si>
    <t>09.02.04.01</t>
  </si>
  <si>
    <t>prizmatické folie</t>
  </si>
  <si>
    <t>3 ks / 1 rok / 1 oko</t>
  </si>
  <si>
    <t>452,00  / 1 ks</t>
  </si>
  <si>
    <t>519,8/ 1 ks</t>
  </si>
  <si>
    <t>09.02.05.01</t>
  </si>
  <si>
    <t>absorbční vrstvy na brýlové čočky</t>
  </si>
  <si>
    <t>do 5 let včetně, afakie; pseudoafakie; choroby a vady provázené světloplachostí</t>
  </si>
  <si>
    <t>3 pár / 1 rok</t>
  </si>
  <si>
    <t>130,00  / 1 par</t>
  </si>
  <si>
    <t>149,5/ 1 par</t>
  </si>
  <si>
    <t>09.03.01.01</t>
  </si>
  <si>
    <t>dalekohledové systémy - do dálky + příslušenství</t>
  </si>
  <si>
    <t>4348,00  / 1 systém</t>
  </si>
  <si>
    <t>5000,20/ 1 systém</t>
  </si>
  <si>
    <t>09.03.01.02</t>
  </si>
  <si>
    <t>dalekohledové systémy - na blízko + příslušenství</t>
  </si>
  <si>
    <t>09.03.02.01</t>
  </si>
  <si>
    <t>asferické lupy - zvětšující 4x a více</t>
  </si>
  <si>
    <t>1218,00  / 1 ks</t>
  </si>
  <si>
    <t>1400,7/ 1 ks</t>
  </si>
  <si>
    <t>09.04.01.01</t>
  </si>
  <si>
    <t>lékařské mluvící teploměry - pro nevidomé</t>
  </si>
  <si>
    <t>PED; PRL</t>
  </si>
  <si>
    <t>těžce slabozrací a nevidomí pacienti</t>
  </si>
  <si>
    <t>09.04.02.01</t>
  </si>
  <si>
    <t>indikátory světla a hladiny</t>
  </si>
  <si>
    <t>OPH; PED; PRL</t>
  </si>
  <si>
    <t>1044,00  / 1 ks</t>
  </si>
  <si>
    <t>1200,6/ 1 ks</t>
  </si>
  <si>
    <t>09.04.03.01</t>
  </si>
  <si>
    <t>bílé hole - opěrné</t>
  </si>
  <si>
    <t>09.04.03.02</t>
  </si>
  <si>
    <t>bílé hole - signalizační a orientační</t>
  </si>
  <si>
    <t>slabozrací a nevidomí pacienti</t>
  </si>
  <si>
    <t>09.04.04.01</t>
  </si>
  <si>
    <t>červenobílé hole - pro hluchoslepé</t>
  </si>
  <si>
    <t>hluchoslepí</t>
  </si>
  <si>
    <t>10.01.01.01</t>
  </si>
  <si>
    <t>10</t>
  </si>
  <si>
    <t>inhalátory - nízko výkonné včetně příslušenství</t>
  </si>
  <si>
    <t xml:space="preserve">výdej min: 400mg/min;MMD menší &lt; 4 µm;podíl částic pod 5 µm nad 60%;výstupní tlak 300 kPa, výstupní průtok 6 l/min. </t>
  </si>
  <si>
    <t>ALG; ORL; PED; PNE</t>
  </si>
  <si>
    <t>3044,00  / 1 ks</t>
  </si>
  <si>
    <t>3500,60/ 1 ks</t>
  </si>
  <si>
    <t>10.01.01.02</t>
  </si>
  <si>
    <t>inhalátory - vysoce výkonné (MMD &lt; 4,5 µm, respirabilní frakce &gt; 60 %, výdej &gt; 0,5 ml/min  ≤  0,65 ml/min)</t>
  </si>
  <si>
    <t>výdej min: 600mg/min;MMD menší &lt; 3,5 µm;podíl částic pod 5 µm nad 65%</t>
  </si>
  <si>
    <t xml:space="preserve">PNE; po schválení revizním lékařem </t>
  </si>
  <si>
    <t>primární ciliární dyskineza (PCD) či jiné formy bronchiektazií; do 2 let včetně cystická fibróza</t>
  </si>
  <si>
    <t>6000,00  / 1 ks</t>
  </si>
  <si>
    <t>6900,00/ 1 ks</t>
  </si>
  <si>
    <t>10.01.01.03</t>
  </si>
  <si>
    <t>inhalátory - vysoce výkonné (MMD &lt; 4,5 µm, respirabilní frakce &gt; 60 %, výdej &gt; 0,65 ml/min)</t>
  </si>
  <si>
    <t>mesh membránové;výdej min: 600mg/min;MMD 3,5 až 4,5 µm;Podíl částic pod 5 µm nad 65%</t>
  </si>
  <si>
    <t>od 3 let cystická fibróza</t>
  </si>
  <si>
    <t>21217,40  / 1 ks</t>
  </si>
  <si>
    <t>24400,01/ 1 ks</t>
  </si>
  <si>
    <t>10.01.01.04</t>
  </si>
  <si>
    <t>nebulizátory k nízkovýkonným inhalátorům</t>
  </si>
  <si>
    <t>ALG; ORL; PNE</t>
  </si>
  <si>
    <t>recidivující a chronická onemocnění horních a dolních dýchacích cest</t>
  </si>
  <si>
    <t>10.01.01.05</t>
  </si>
  <si>
    <t>nebulizátory k vysokovýkonným inhalátorům</t>
  </si>
  <si>
    <t>PNE</t>
  </si>
  <si>
    <t>cystická fibróza; primární ciliární dyskineza (PCD) či jiné formy bronchiektazií</t>
  </si>
  <si>
    <t>10.01.01.06</t>
  </si>
  <si>
    <t>nebulizátory s membránou k vysoce výkonným inhalátorům</t>
  </si>
  <si>
    <t>cystická fibróza; primární ciliární dyskineza (PCD)</t>
  </si>
  <si>
    <t>10.01.01.07</t>
  </si>
  <si>
    <t>membrány k vysoce výkonným inhalátorům</t>
  </si>
  <si>
    <t>cystická fibróza</t>
  </si>
  <si>
    <t>4 ks / 1 rok</t>
  </si>
  <si>
    <t>1530,43  / 1 ks</t>
  </si>
  <si>
    <t>1759,9945/ 1 ks</t>
  </si>
  <si>
    <t>10.01.02.01</t>
  </si>
  <si>
    <t>objemové nástavce k dávkovacím aerosolům - spacery, včetně náustku nebo masky</t>
  </si>
  <si>
    <t>10.02.01.01</t>
  </si>
  <si>
    <t>nádechové rehabilitační ventily</t>
  </si>
  <si>
    <t>ALG; PED; PNE; NEU; REH</t>
  </si>
  <si>
    <t>astma; CHOPN; bronchiektazie; stavy po pneumoniích; intersticiální plicní procesy; neuromuskulární onemocnění; cystická fibróza</t>
  </si>
  <si>
    <t>10.02.02.01</t>
  </si>
  <si>
    <t>výdechové rehabilitační ventily</t>
  </si>
  <si>
    <t>10.02.02.02</t>
  </si>
  <si>
    <t>expektorační zdravotnické prostředky</t>
  </si>
  <si>
    <t>chronická postižení dolních dýchacích cest vyžadující trvalou fyzioterapii a dechovou rehabilitaci</t>
  </si>
  <si>
    <t>10.03.01.01</t>
  </si>
  <si>
    <t>koncentrátory kyslíku - stacionární</t>
  </si>
  <si>
    <t xml:space="preserve">koncentrace kyslíku 87 - 96% v rozsahu nastavení průtoku 0,5 - 5 l/min; max. hlučnost 43 dBA. </t>
  </si>
  <si>
    <t>PNE; po schválení revizním lékařem</t>
  </si>
  <si>
    <t>pacient málo mobilní</t>
  </si>
  <si>
    <t>49,59  / 1 den</t>
  </si>
  <si>
    <t>60,00/ 1 den</t>
  </si>
  <si>
    <t>den</t>
  </si>
  <si>
    <t>10.03.01.02</t>
  </si>
  <si>
    <t>koncentrátory kyslíku - mobilní</t>
  </si>
  <si>
    <t>koncentrace kyslíku 87 - 96%; - hmotnost do 9 kg; max. hlučnost 48 dBAnutnost uvádět objemy bolusů (v ml) jednotlivých kroků nastavení pulsních režimů (průtok=dechová frekvence krát 1 bolus)</t>
  </si>
  <si>
    <t xml:space="preserve">výdej do 2 l/min při zátěži - pacient na elektrickém vozíku nebo pacient mobilní - 6 minutový test chůze: vzdálenost chůze bez inhalace kyslíku z původně stanovené minimální 130 metrů na rozpětí od 130 do 199 metrů a s odpovídajícím průtokem kyslíku dojde k navýšení vzdálenosti o 25 a více % a v 6. minutě testu s kyslíkem musí být SpO2 alespoň 85 %; v kombinaci s koncentrátorem kyslíku - stacionárním </t>
  </si>
  <si>
    <t>123,97  / 1 den</t>
  </si>
  <si>
    <t>150,00/ 1 den</t>
  </si>
  <si>
    <t>10.03.01.03</t>
  </si>
  <si>
    <t>koncentrátory kyslíku - vysokoprůtokový</t>
  </si>
  <si>
    <t xml:space="preserve">při potřebě průtoku kyslíku od 5 do 10 litrů </t>
  </si>
  <si>
    <t>54,55  / 1 den</t>
  </si>
  <si>
    <t>66,00/ 1 den</t>
  </si>
  <si>
    <t>10.03.02.01</t>
  </si>
  <si>
    <t>systémy k aplikaci kapalného kyslíku</t>
  </si>
  <si>
    <t>systém plněn medicinálním kyslíkem</t>
  </si>
  <si>
    <t>NEO; PNE; po schválení revizním lékařem</t>
  </si>
  <si>
    <t>mobilní pacient 6 minutový test chůze: 1) vzdálenost bez inhalace kyslíku, kterou pacient ujde - 200 metrů a více 2) procentuálního navýšení vzdálenosti při inhalaci kyslíku na 50 % a více % a v 6. minutě testu s kyslíkem musí být SpO2 alespoň 85%; pacienti středně mobilní vyžadující průtok kyslíku více než 2 litry; pacienti málo mobilní vyžadující průtok kyslíku více než 10 litrů; při bronchopulmonální dysplasii nedonošeného dítěte se závislostí na kyslíku (SpO2 &lt; 92%), bez rizika retinopatie, přetrvávající po 40. týdnu postkoncepčního věku; pacient zařazený do programu transplantace plic na základě kyslíkového testu</t>
  </si>
  <si>
    <t>290,91  / 1 den</t>
  </si>
  <si>
    <t>352,00/ 1 den</t>
  </si>
  <si>
    <t>10.04.01.01</t>
  </si>
  <si>
    <t>přístroje CPAP s poklesem tlaku ve výdechu a sledující zbytkový AHI</t>
  </si>
  <si>
    <t>tlakový rozsah 4 až 20 cm H2O, funkce poklesu tlaku ve výdechu, propojení se SW sledujícím účinnost léčby, hlučnost do 29±2 dB, kompenzace úniku tlaku; zvlhčovač, včetně základního příslušenství</t>
  </si>
  <si>
    <t xml:space="preserve"> INT; KAR; NEU; ORL; PNE; PSY; po schválení revizním lékařem</t>
  </si>
  <si>
    <t>AHI ≥ 15; léčebné tlaky do 8 mbar; zbytkový nález AHI při titraci s nutností pravidelných kontrol AHI a compliance</t>
  </si>
  <si>
    <t>30435,00  / 1 ks</t>
  </si>
  <si>
    <t>36826,35/ 1 ks</t>
  </si>
  <si>
    <t>10.04.01.02</t>
  </si>
  <si>
    <t>přístroje CPAP s poklesem tlaku ve výdechu, sledující zbytkový AHI a telemetrické připojení</t>
  </si>
  <si>
    <t xml:space="preserve">tlakový rozsah 4 až 20 cm H2O, funkce poklesu tlaku ve výdechu, propojení se SW sledujícím účinnost léčby, hlučnost do 29±2 dB, kompenzace úniku tlaku; zvlhčovač, včetně základního příslušenství </t>
  </si>
  <si>
    <t>35000,25/ 1 ks</t>
  </si>
  <si>
    <t>10.04.02.01</t>
  </si>
  <si>
    <t>přístroje BPAP S sledující zbytkový AHI</t>
  </si>
  <si>
    <t xml:space="preserve">tlakový rozsah 4 až 25 cm H2O s režimem odezvy na spontánní dýchání pacienta a propojení se SW sledujícím účinnost léčby, hlučnost do 29±2 dB, kompenzace úniku tlaku, zvlhčovač, včetně základního příslušenství </t>
  </si>
  <si>
    <t>INT; KAR; NEU; ORL; PNE; PSY; po schválení revizním lékařem</t>
  </si>
  <si>
    <t>AHI ≥ 15 jen u léčby obstruktivní spánkové apnoe tam, kde jsou zapotřebí tlaky neumožňující léčbu CPAP</t>
  </si>
  <si>
    <t>10.04.02.02</t>
  </si>
  <si>
    <t>přístroje BPAP ST sledující zbytkový AHI</t>
  </si>
  <si>
    <t xml:space="preserve">režimem odezvy na spontánní dýchání pacienta a se záložní frekvencí dýchání, propojení se SW sledujícím účinnost léčby,hlučnost do 29±2 dB, kompenzace úniku tlaku, zvlhčovač, včetně základního příslušenství </t>
  </si>
  <si>
    <t>ANS; INT; KAR; NEU; ORL; PNE; PSY; po schválení revizním lékařem</t>
  </si>
  <si>
    <t>AHI ≥ 15 jen u léčby obstruktivní spánkové apnoe tam, kde jsou zapotřebí tlaky neumožňující léčbu CPAP a tam, kde základní onemocnění vyžaduje nastavení záložní frekvence; u hypoventilace při prokázaném dostatečném efektu léčby</t>
  </si>
  <si>
    <t>51304,00  / 1 ks</t>
  </si>
  <si>
    <t>58999,60/ 1 ks</t>
  </si>
  <si>
    <t>10.04.02.03</t>
  </si>
  <si>
    <t>přístroje BPAP S sledující zbytkový AHIs možností telemetrie</t>
  </si>
  <si>
    <t xml:space="preserve">tlakový rozsah 4 až 25 cm H2O s režimem odezvy na spontánní dýchání pacienta a propojení se SW sledujícím účinnost léčby, hlučnost do 29±2 dB, kompenzace úniku tlaku, s možností dálkového přenosu dat, zvlhčovač, včetně základního příslušenství </t>
  </si>
  <si>
    <t>AHI ≥ 15 jen u léčby obstruktivní spánkové apnoe tam, kde jsou zapotřebí tlaky neumožňující léčbu CPAP + zbytkový nález AHI při titraci s nutností pravidelných kontrol AHI a compliance</t>
  </si>
  <si>
    <t>10.04.02.04</t>
  </si>
  <si>
    <t>přístroje BPAP ST sledující zbytkový AHIs možností telemetrie</t>
  </si>
  <si>
    <t xml:space="preserve">tlakový rozsah 4 až 25 cm H2O s režimem odezvy na spontánní dýchání pacienta a se záložní frekvencí dýchání, propojení se SW sledujícím účinnost léčby, s možností dálkového přenosu dat, hlučnost do 29±2 dB, kompenzace úniku tlaku, zvlhčovač, včetně základního příslušenství </t>
  </si>
  <si>
    <t xml:space="preserve">AHI ≥ 15 jen u léčby obstruktivní spánkové apnoe tam, kde jsou zapotřebí tlaky neumožňující léčbu CPAP; tam, kde základní onemocnění vyžaduje nastavení záložní frekvence; u hypoventilace při prokázaném dostatečném efektu léčby </t>
  </si>
  <si>
    <t>10.04.03.01</t>
  </si>
  <si>
    <t>přístroje APAP s poklesem tlaku ve výdechu a sledujícím zbytkový AHI</t>
  </si>
  <si>
    <t>tlakový rozsah 4 až 20 cm H2O s automatickým nastavením terapeutického tlaku, funkce poklesu tlaku ve výdechu, propojení se SW sledujícím účinnost léčby, hlučnost do 29±2 dB, kompenzace úniku tlaku, zvlhčovač, včetně základního příslušenství</t>
  </si>
  <si>
    <t>AHI ≥ 15 a intolerance léčby CPAP, syndrom spánkové apnoe s vazbou na polohu či REM spánek</t>
  </si>
  <si>
    <t>33913,00  / 1 ks</t>
  </si>
  <si>
    <t>41034,73/ 1 ks</t>
  </si>
  <si>
    <t>10.04.03.02</t>
  </si>
  <si>
    <t>přístroje ABPAP sledující zbytkový AHI</t>
  </si>
  <si>
    <t>tlakový rozsah 4 až 25 cm H2O s automatickým nastavením terapeutických tlaků, propojení se SW sledujícím účinnost léčby, hlučnost do 27 db, kompenzace úniku tlaku, zvlhčovač, včetně základního příslušenství</t>
  </si>
  <si>
    <t>AHI ≥ 15 a prokázaný nedostatečný efekt léčby CPAP a BPAP</t>
  </si>
  <si>
    <t>49565,00  / 1 ks</t>
  </si>
  <si>
    <t>56999,75/ 1 ks</t>
  </si>
  <si>
    <t>10.04.03.03</t>
  </si>
  <si>
    <t>přístroje ABPAP s proměnlivou objemovou podporou</t>
  </si>
  <si>
    <t>tlakový rozsah 4 až 25 cm H2O s automatickým nastavením požadovaného dechového objemu, propojení se SW sledujícím účinnost léčby, hlučnost do 29±2 dB, kompenzace úniku tlaku, zvlhčovač, včetně základního příslušenství</t>
  </si>
  <si>
    <t xml:space="preserve">ANS; INT; KAR; NEU; PNE; po schválení revizním lékařem </t>
  </si>
  <si>
    <t>hypoventilační syndrom; neinvazivní domácí ventilace či těžký syndrom spánkové apnoe při prokázané nutnosti objemové podpory</t>
  </si>
  <si>
    <t>77130,00  / 1 ks</t>
  </si>
  <si>
    <t>88699,50/ 1 ks</t>
  </si>
  <si>
    <t>10.04.03.04</t>
  </si>
  <si>
    <t>autoadaptivní servoventilátory s proměnnou tlakovou podporou</t>
  </si>
  <si>
    <t>tlakový rozsah 4 až 25 cm H2O s automatickým sledováním dechového vzorce a automatickým nastavením terapeutického tlaku, propojení se SW sledujícím účinnost léčby, hlučnost do 29±2 dB, kompenzace úniku tlaku, zvlhčovač, včetně základního příslušenství</t>
  </si>
  <si>
    <t>INT; KAR; NEU; PNE; po schválení revizním lékařem</t>
  </si>
  <si>
    <t>centrální a komplexní spánková apnoe; periodické dýchání</t>
  </si>
  <si>
    <t>90870,00  / 1 ks</t>
  </si>
  <si>
    <t>104500,50/ 1 ks</t>
  </si>
  <si>
    <t>10.04.03.05</t>
  </si>
  <si>
    <t>přístroje APAP s poklesem tlaku ve výdechu a sledujícím zbytkový AHIs možností telemetrie</t>
  </si>
  <si>
    <t>tlakový rozsah 4 až 20 cm H2O s automatickým nastavením terapeutického tlaku, funkce poklesu tlaku ve výdechu, propojení se SW sledujícím účinnost léčby s možností dálkového přenosu dat, hlučnost do 29±2 dB, kompenzace úniku tlaku, zvlhčovač, včetně základního příslušenství</t>
  </si>
  <si>
    <t>AHI ≥ 15; intolerance léčby CPAP, SAS s vazbou na polohu či REM spánek</t>
  </si>
  <si>
    <t>10.04.03.06</t>
  </si>
  <si>
    <t>přístroje ABPAP sledující zbytkový AHI s možností telemetrie</t>
  </si>
  <si>
    <t>tlakový rozsah 4 až 25 cm H2O s automatickým nastavením požadovaného dechového objemu, propojení se SW sledujícím účinnost léčby s možností dálkového přenosu dat, hlučnost do 29±2 dB, kompenzace úniku tlaku, zvlhčovač, včetně základního příslušenství</t>
  </si>
  <si>
    <t>AHI ≥ 15; prokázaný nedostatečný efekt léčby CPAP a BPAP</t>
  </si>
  <si>
    <t>10.04.03.07</t>
  </si>
  <si>
    <t>přístroje ABPAP s proměnlivou objemovou podporou s možností telemetrie</t>
  </si>
  <si>
    <t>nestabilní pacient s nutností časté změny ventilačního režimu, hypoventilační syndrom; neinvazivní domácí ventilace či těžký syndrom spánkové apnoe při prokázané nutnosti objemové podpory</t>
  </si>
  <si>
    <t>10.04.03.08</t>
  </si>
  <si>
    <t>autoadaptivní servoventilátory s proměnnou tlakovou podporou s možností telemetrie</t>
  </si>
  <si>
    <t>tlakový rozsah 4 až 25 cm H2O s automatickým sledováním dechového vzorce a automatickým nastavením terapeutického tlaku, propojení se SW sledujícím účinnost léčby s možností dálkového přenosu dat, hlučnost do 29±2 dB, kompenzace úniku tlaku, zvlhčovač, včetně základního příslušenství</t>
  </si>
  <si>
    <t>nestabilní pacient s nutností časté změny ventilačního režimu, centrální a komplexní spánková apnoe; periodické dýchání</t>
  </si>
  <si>
    <t>10.04.04.01</t>
  </si>
  <si>
    <t>masky nosní ventilované silikonové</t>
  </si>
  <si>
    <t>zdravotně nezávadné materiály, bez latexu, s integrovaným výdechovým portem (zajištění odvětrání CO2)</t>
  </si>
  <si>
    <t xml:space="preserve"> ANS; INT; KAR; NEU; ORL; PNE; PSY </t>
  </si>
  <si>
    <t>syndrom spánkové apnoe: dobrá nosní průchodnost; nízké léčebné tlaky</t>
  </si>
  <si>
    <t>90 %; maximálně 1304,00  / 1 ks</t>
  </si>
  <si>
    <t>1499,6/ 1 ks</t>
  </si>
  <si>
    <t>10.04.04.02</t>
  </si>
  <si>
    <t>masky nosní ventilované silikonové odlehčené</t>
  </si>
  <si>
    <t xml:space="preserve"> ANS; INT; KAR; NEU; ORL; PNE; PSY</t>
  </si>
  <si>
    <t>pokud nelze použít masku z předchozí úhradové skupiny; syndrom spánkové apnoe: dobrá nosní průchodnost; nízké léčebné tlaky</t>
  </si>
  <si>
    <t>90 %; maximálně 2174,00  / 1 ks</t>
  </si>
  <si>
    <t>2500,1/ 1 ks</t>
  </si>
  <si>
    <t>10.04.04.03</t>
  </si>
  <si>
    <t>masky nosní ventilované gelové</t>
  </si>
  <si>
    <t>pokud nelze použít masku z předchozích úhradových skupin; syndrom spánkové apnoe: dobrá nosní průchodnost; nízké léčebné tlaky</t>
  </si>
  <si>
    <t>90 %; maximálně 3044,00  / 1 ks</t>
  </si>
  <si>
    <t>3500,6/ 1 ks</t>
  </si>
  <si>
    <t>10.04.04.04</t>
  </si>
  <si>
    <t>masky celoobličejové ventilované silikonové</t>
  </si>
  <si>
    <t>zdravotně nezávadné materiály, bez latexu, s integrovaným výdechovým portem (zajištění odvětrání CO2) a bezpečnostní klapkou (zajištění přívodu vzduchu při vypnutém přístroji)</t>
  </si>
  <si>
    <t>ANS; INT; KAR; NEU; ORL; PNE; PSY</t>
  </si>
  <si>
    <t xml:space="preserve">90 %; maximálně 1739,00  / 1 ks </t>
  </si>
  <si>
    <t xml:space="preserve">1999,85/ 1 ks </t>
  </si>
  <si>
    <t>10.04.04.05</t>
  </si>
  <si>
    <t>masky celoobličejové ventilované silikonové odlehčené</t>
  </si>
  <si>
    <t>ANS do 18 let včetně; ANS; INT; KAR; NEU; ORL; PNE; PSY</t>
  </si>
  <si>
    <t>pokud nelze použít masku z předchozí úhradové skupiny; syndrom spánkové apnoe: dobrá nosní průchodnost; nízké léčebné tlaky, při nočním použití</t>
  </si>
  <si>
    <t xml:space="preserve">90 %; maximálně 3478,00  / 1 ks </t>
  </si>
  <si>
    <t xml:space="preserve">3999,7/ 1 ks </t>
  </si>
  <si>
    <t>10.04.04.06</t>
  </si>
  <si>
    <t>masky celoobličejové ventilované gelové</t>
  </si>
  <si>
    <t>ANS do 18 let včetně; INT; KAR; NEU; ORL; PNE; PSY</t>
  </si>
  <si>
    <t xml:space="preserve">90 %; maximálně 3913,00  / 1 ks </t>
  </si>
  <si>
    <t xml:space="preserve">4499,95/ 1 ks </t>
  </si>
  <si>
    <t>10.04.04.07</t>
  </si>
  <si>
    <t>masky nízkokontaktní ventilované - nosní polštářky</t>
  </si>
  <si>
    <t xml:space="preserve">syndrom spánkové apnoe: špatná tolerance léčby PAP pomocí nosní masky základní </t>
  </si>
  <si>
    <t>90 %; maximálně 2452,00  / 1 ks</t>
  </si>
  <si>
    <t>2819,8/ 1 ks</t>
  </si>
  <si>
    <t>10.04.04.08</t>
  </si>
  <si>
    <t>hadice, délka do 60 cm včetně</t>
  </si>
  <si>
    <t>zdravotně nezávadné materiály</t>
  </si>
  <si>
    <t xml:space="preserve">syndrom spánkové apnoe: dobrá tolerance léčby PAP </t>
  </si>
  <si>
    <t>90 %; maximálně 348,00  / 1 ks</t>
  </si>
  <si>
    <t>10.04.04.09</t>
  </si>
  <si>
    <t>hadice, délka nad 60 cm</t>
  </si>
  <si>
    <t>90 %; maximálně 783,00  / 1 ks</t>
  </si>
  <si>
    <t>10.04.04.10</t>
  </si>
  <si>
    <t>vyhřívané hadice - k vyhřívaným zvlhčovačům</t>
  </si>
  <si>
    <t>syndrom spánkové apnoe</t>
  </si>
  <si>
    <t>90 %; maximálně 1391,00  / 1 ks</t>
  </si>
  <si>
    <t>10.04.04.11</t>
  </si>
  <si>
    <t xml:space="preserve">výhřevné zvlhčovače </t>
  </si>
  <si>
    <t xml:space="preserve">s regulovatelným nastavením intenzity vyhřívání. </t>
  </si>
  <si>
    <t>90 %; maximálně 5217,00  / 1 ks</t>
  </si>
  <si>
    <t>5999,55/ 1 ks</t>
  </si>
  <si>
    <t>10.04.04.12</t>
  </si>
  <si>
    <t>filtry</t>
  </si>
  <si>
    <t>vstupní filtry přístroje CPAP/BPAP</t>
  </si>
  <si>
    <t>90 %; maximálně 304,00  / 1 ks</t>
  </si>
  <si>
    <t>10.05.01.01</t>
  </si>
  <si>
    <t>tracheostomické kanyly - jednorázové, s vnitřním průměrem ≤ 6 mm</t>
  </si>
  <si>
    <t xml:space="preserve"> FON; ORL; PNE</t>
  </si>
  <si>
    <t xml:space="preserve"> provedená tracheostomie</t>
  </si>
  <si>
    <t>2 ks / 1 měsíc</t>
  </si>
  <si>
    <t>10.05.01.02</t>
  </si>
  <si>
    <t>tracheostomické kanyly - jednorázové, s vnitřním průměrem &gt; 6 mm</t>
  </si>
  <si>
    <t>10.05.01.03</t>
  </si>
  <si>
    <t>tracheostomické kanyly - pro opakované použití, s vnitřním průměrem ≤ 6 mm</t>
  </si>
  <si>
    <t>6 ks / 1 rok</t>
  </si>
  <si>
    <t>10.05.01.04</t>
  </si>
  <si>
    <t>tracheostomické kanyly - pro opakované použití, s vnitřním průměrem &gt; 6 mm</t>
  </si>
  <si>
    <t>10.05.01.05</t>
  </si>
  <si>
    <t>laryngektomické kanyly - pro opakované použití</t>
  </si>
  <si>
    <t xml:space="preserve"> totální laryngektomie</t>
  </si>
  <si>
    <t>10.05.01.06</t>
  </si>
  <si>
    <t>tracheostomické kanyly - z kovu, pro dlouhodobě tracheostomované</t>
  </si>
  <si>
    <t>FON; ORL; PNE</t>
  </si>
  <si>
    <t>do 14 let včetně; provedená tracheostomie; zužující se ústí průdušnice</t>
  </si>
  <si>
    <t>3 ks / 2 roky</t>
  </si>
  <si>
    <t>10.05.01.07</t>
  </si>
  <si>
    <t>tracheostomické kanyly - pro opakované použití, s měkkou nafukovací manžetou pro krátkodobé utěsnění</t>
  </si>
  <si>
    <t>tracheostomovaní pacienti, kteří při jídle aspirují a vyžadují přechodné utěsnění průdušnice při každém jídle</t>
  </si>
  <si>
    <t>10.05.01.08</t>
  </si>
  <si>
    <t>tracheostomické kanyly - pro opakované použití, mluvící, s chlopní</t>
  </si>
  <si>
    <t>trvalí kanylonosiči se zachovalými hlasivkami</t>
  </si>
  <si>
    <t>10.05.01.09</t>
  </si>
  <si>
    <t>mluvící adaptéry (mluvící chlopně) - se standardním 15 mm konektorem</t>
  </si>
  <si>
    <t>10.05.01.10</t>
  </si>
  <si>
    <t>zvlhčovače (umělé nosy) pro kanyly se standardním 15 mm konektorem</t>
  </si>
  <si>
    <t>provedené tracheostomie; trvalé dráždění ke kašli pro tvorbu krust v průdušnici</t>
  </si>
  <si>
    <t>30 ks / 1 měsíce</t>
  </si>
  <si>
    <t>13,00  / 1 ks</t>
  </si>
  <si>
    <t>14,95/ 1 ks</t>
  </si>
  <si>
    <t>10.05.01.11</t>
  </si>
  <si>
    <t>sady ke kanylám tracheostomickým pro trvalé kanylonosiče</t>
  </si>
  <si>
    <t xml:space="preserve">365 roušek a 25 fixačních pásek; sprchový chránič, sada na čištění kanyl (kartáček, dezinfekční prášek, dóza), tracheostomický fix </t>
  </si>
  <si>
    <t>provedená tracheostomie; trvalí kanylonosiči</t>
  </si>
  <si>
    <t>1 sada / 1 rok</t>
  </si>
  <si>
    <t>1739,00  / 1 kompletní sada</t>
  </si>
  <si>
    <t>1999,85/ 1 kompletní sada</t>
  </si>
  <si>
    <t>10.05.01.12</t>
  </si>
  <si>
    <t>příslušenství k tracheostomickým kanylám - ochranné roláky</t>
  </si>
  <si>
    <t>sada min. 3 ks</t>
  </si>
  <si>
    <t>provedená tracheostomie; trvalí kanylonosiči se zvýšenou citlivostí kůže krku vyžadující zvýšenou ochranu; tracheostomie déle než 2 měsíce</t>
  </si>
  <si>
    <t>1130,00  / 1 kompletní sada</t>
  </si>
  <si>
    <t>1299,5/ 1 kompletní sada</t>
  </si>
  <si>
    <t>10.05.01.13</t>
  </si>
  <si>
    <t>příslušenství k tracheostomickým kanylám - molitanové roušky pro ochranu stomatu, lepící</t>
  </si>
  <si>
    <t>sada min. 30 ks</t>
  </si>
  <si>
    <t>pacienti po totální laryngektomii se zvýšeným rizikem aspirace nečistot</t>
  </si>
  <si>
    <t>1 sada / 2 měsíce</t>
  </si>
  <si>
    <t>522,00  / 1 kompletní sada</t>
  </si>
  <si>
    <t>600,3/ 1 kompletní sada</t>
  </si>
  <si>
    <t>10.06.01.01</t>
  </si>
  <si>
    <t>odsávačky</t>
  </si>
  <si>
    <t>provedená tracheostomie; obtížná toileta dolních dýchacích cest; stagnace sekretu v dolních dýchacích cestách s nebezpečím bronchopneumonie</t>
  </si>
  <si>
    <t>10.06.01.02</t>
  </si>
  <si>
    <t>odsávací cévky</t>
  </si>
  <si>
    <t>provedená tracheostomie a obtížná toileta dolních dýchacích cest a stagnace sekretu v dolních dýchacích cestách s nebezpečím bronchopneumonie</t>
  </si>
  <si>
    <t>2,40  / 1 ks</t>
  </si>
  <si>
    <t>2,76/ 1 ks</t>
  </si>
  <si>
    <t>10.07.01.01</t>
  </si>
  <si>
    <t>příslušenství k hlasovým protézám</t>
  </si>
  <si>
    <t>sada stomafiltru, kazety filtru, kartáček, zátka atd.</t>
  </si>
  <si>
    <t xml:space="preserve"> totální laryngektomie; voperována hlasová protéza</t>
  </si>
  <si>
    <t>1 balení / 1 rok</t>
  </si>
  <si>
    <t>10435,00  / 1 bal</t>
  </si>
  <si>
    <t>12000,25/ 1 bal</t>
  </si>
  <si>
    <t>10.07.02.01</t>
  </si>
  <si>
    <t>elektrolaryngy</t>
  </si>
  <si>
    <t>včetně akumulátorů na 2 roky provozu</t>
  </si>
  <si>
    <t>FON; ORL; po schválení revizním lékařem</t>
  </si>
  <si>
    <t>onkologičtí pacienti a totální laryngektomie nebo rekonstrukční operace hltanu a spodiny ústní a nelze použít náhradní jícnovou řeč</t>
  </si>
  <si>
    <t>10.07.02.02</t>
  </si>
  <si>
    <t>akumulátory k elektrolaryngům</t>
  </si>
  <si>
    <t>kompletní sada 2 bateríí k elektrolaryngu</t>
  </si>
  <si>
    <t>totální laryngektomie nebo rekonstrukční operace hltanu a spodiny ústní a pacienti používající elektrolarynx</t>
  </si>
  <si>
    <t>1 sada / 2 roky</t>
  </si>
  <si>
    <t>522,00  / 1 sada</t>
  </si>
  <si>
    <t>600,3/ 1 sada</t>
  </si>
  <si>
    <t>10.08.01.01</t>
  </si>
  <si>
    <t>přístrojové vybavení pro domácí umělou plicní ventilaci (ventilátor, odsávačka, oxymetr prstový, manometr, ambuvak)</t>
  </si>
  <si>
    <t>včetně základního příslušenství, spotřebního materiálu, pravidelných prohlídek, servisních činností, helpdesk a školení</t>
  </si>
  <si>
    <t>ANS, INT; KAR; NEU; PNE; po schválení revizním lékařem</t>
  </si>
  <si>
    <t>potřeba dlouhodobé umělé plicní ventilace realizovatelné v domácím prostředí pro mobilního pacienta</t>
  </si>
  <si>
    <t>566,12  / 1 den</t>
  </si>
  <si>
    <t>685,00/ 1 den</t>
  </si>
  <si>
    <t>10.08.01.02</t>
  </si>
  <si>
    <t>přístrojové vybavení pro domácí umělou plicní ventilaci (ventilátor, odsávačky, pulzní oxymetr, manometr, ambuvak)</t>
  </si>
  <si>
    <t>potřeba dlouhodobé umělé plicní ventilace realizovatelné v domácím prostředí pro imobilního pacienta</t>
  </si>
  <si>
    <t>648,76  / 1 den</t>
  </si>
  <si>
    <t>784,99/ 1 den</t>
  </si>
  <si>
    <t>10.09.01.01</t>
  </si>
  <si>
    <t>mechanický insuflátor / exsuflátor</t>
  </si>
  <si>
    <t xml:space="preserve">zdravotnický prostředek pro respirační fyzioterapie včetně technik zaměřených na hygienu dýchacích cest a podporu expektorace, zabránění stagnace hlenů </t>
  </si>
  <si>
    <t>ANS; INT; ALG; PED; PNE; NEU; REH; po schválení revizním lékařem</t>
  </si>
  <si>
    <t>základní PCF &lt; 160 l/min, spinální svalová atrofie, muskulární dystrofie, myopatie, dětská mozková obrna, transversální míšní léze, amyotrofická laterální skleróza, ostatní vzácná onemocnění spojená s poruchou expektorace (např. poruchymetabolismu, Charcot Marie Tooth, Huntingtonova choroba)</t>
  </si>
  <si>
    <t>86,78  / 1 den</t>
  </si>
  <si>
    <t>105/ 1 den</t>
  </si>
  <si>
    <t>11</t>
  </si>
  <si>
    <t>nekategorizované zdravotnické prostředky</t>
  </si>
  <si>
    <t xml:space="preserve"> dle písemného souhlasu ve smyslu § 39r odst. 5 písm. j), anebo dle smlouvy o sdílení rizik</t>
  </si>
  <si>
    <t>50 % s písemným souhlasem ve smyslu § 39r odst 5 písm j) 100 % v případě uzavření smlouvy o sdílení rizik ve smyslu § 39r odst 5 písm k)</t>
  </si>
  <si>
    <t>50%; 100%</t>
  </si>
  <si>
    <t>CONCAT</t>
  </si>
  <si>
    <r>
      <t xml:space="preserve">ŽÁDOST O PROVEDENÍ ZMĚNY </t>
    </r>
    <r>
      <rPr>
        <b/>
        <sz val="20"/>
        <color rgb="FFFFFF00"/>
        <rFont val="Calibri"/>
        <family val="2"/>
        <charset val="238"/>
        <scheme val="minor"/>
      </rPr>
      <t>MFC</t>
    </r>
    <r>
      <rPr>
        <b/>
        <sz val="20"/>
        <color theme="0"/>
        <rFont val="Calibri"/>
        <family val="2"/>
        <charset val="238"/>
        <scheme val="minor"/>
      </rPr>
      <t xml:space="preserve"> U OHLÁŠENÉHO ZP (u již zařazených zdravotnických prostředků)</t>
    </r>
  </si>
  <si>
    <r>
      <t xml:space="preserve">ŽÁDOST O PROVEDENÍ ZMĚNY </t>
    </r>
    <r>
      <rPr>
        <b/>
        <sz val="20"/>
        <color rgb="FFFFFF00"/>
        <rFont val="Calibri"/>
        <family val="2"/>
        <charset val="238"/>
        <scheme val="minor"/>
      </rPr>
      <t>OSTATNÍ</t>
    </r>
    <r>
      <rPr>
        <b/>
        <sz val="20"/>
        <color theme="0"/>
        <rFont val="Calibri"/>
        <family val="2"/>
        <charset val="238"/>
        <scheme val="minor"/>
      </rPr>
      <t xml:space="preserve"> U OHLÁŠENÉHO ZP (u již zařazených zdravotnických prostředků)</t>
    </r>
  </si>
  <si>
    <r>
      <rPr>
        <b/>
        <sz val="11"/>
        <color rgb="FFFFFF00"/>
        <rFont val="Calibri"/>
        <family val="2"/>
        <charset val="238"/>
        <scheme val="minor"/>
      </rPr>
      <t>Nová</t>
    </r>
    <r>
      <rPr>
        <b/>
        <sz val="11"/>
        <color rgb="FFFF0000"/>
        <rFont val="Calibri"/>
        <family val="2"/>
        <charset val="238"/>
        <scheme val="minor"/>
      </rPr>
      <t xml:space="preserve"> </t>
    </r>
    <r>
      <rPr>
        <b/>
        <sz val="11"/>
        <color theme="0"/>
        <rFont val="Calibri"/>
        <family val="2"/>
        <charset val="238"/>
        <scheme val="minor"/>
      </rPr>
      <t>Cena původce (Kč)</t>
    </r>
  </si>
  <si>
    <r>
      <t xml:space="preserve">Cena původce </t>
    </r>
    <r>
      <rPr>
        <b/>
        <sz val="11"/>
        <color rgb="FFFFFF00"/>
        <rFont val="Calibri"/>
        <family val="2"/>
        <charset val="238"/>
        <scheme val="minor"/>
      </rPr>
      <t>při posledním ohlášení</t>
    </r>
    <r>
      <rPr>
        <b/>
        <sz val="11"/>
        <color theme="0"/>
        <rFont val="Calibri"/>
        <family val="2"/>
        <charset val="238"/>
        <scheme val="minor"/>
      </rPr>
      <t xml:space="preserve"> (Kč)</t>
    </r>
  </si>
  <si>
    <r>
      <rPr>
        <b/>
        <sz val="11"/>
        <color rgb="FFFFFF00"/>
        <rFont val="Calibri"/>
        <family val="2"/>
        <charset val="238"/>
        <scheme val="minor"/>
      </rPr>
      <t xml:space="preserve">Původní </t>
    </r>
    <r>
      <rPr>
        <b/>
        <sz val="11"/>
        <color theme="0"/>
        <rFont val="Calibri"/>
        <family val="2"/>
        <charset val="238"/>
        <scheme val="minor"/>
      </rPr>
      <t>hodnota MFC (Kč)</t>
    </r>
  </si>
  <si>
    <r>
      <rPr>
        <b/>
        <sz val="11"/>
        <color rgb="FFFFFF00"/>
        <rFont val="Calibri"/>
        <family val="2"/>
        <charset val="238"/>
        <scheme val="minor"/>
      </rPr>
      <t xml:space="preserve">Požadovaná </t>
    </r>
    <r>
      <rPr>
        <b/>
        <sz val="11"/>
        <color theme="0"/>
        <rFont val="Calibri"/>
        <family val="2"/>
        <charset val="238"/>
        <scheme val="minor"/>
      </rPr>
      <t>hodnota MFC (Kč)</t>
    </r>
  </si>
  <si>
    <t>Žlutá pole jsou povinná</t>
  </si>
  <si>
    <r>
      <rPr>
        <b/>
        <sz val="11"/>
        <color theme="1"/>
        <rFont val="Calibri"/>
        <family val="2"/>
        <charset val="238"/>
        <scheme val="minor"/>
      </rPr>
      <t>NAZ Název ZP</t>
    </r>
    <r>
      <rPr>
        <sz val="11"/>
        <color theme="1"/>
        <rFont val="Calibri"/>
        <family val="2"/>
        <charset val="238"/>
        <scheme val="minor"/>
      </rPr>
      <t xml:space="preserve"> – ve znění, které je uvedeno v ohlášení a v Seznamu cen a úhrad ZP hrazených na poukaz</t>
    </r>
  </si>
  <si>
    <r>
      <rPr>
        <b/>
        <sz val="11"/>
        <color theme="1"/>
        <rFont val="Calibri"/>
        <family val="2"/>
        <charset val="238"/>
        <scheme val="minor"/>
      </rPr>
      <t>DOP Doplněk názvu</t>
    </r>
    <r>
      <rPr>
        <sz val="11"/>
        <color theme="1"/>
        <rFont val="Calibri"/>
        <family val="2"/>
        <charset val="238"/>
        <scheme val="minor"/>
      </rPr>
      <t xml:space="preserve"> – ve znění, které je uvedeno v ohlášení a v Seznamu cen a úhrad ZP hrazených na poukaz</t>
    </r>
  </si>
  <si>
    <r>
      <rPr>
        <b/>
        <sz val="11"/>
        <color theme="1"/>
        <rFont val="Calibri"/>
        <family val="2"/>
        <charset val="238"/>
        <scheme val="minor"/>
      </rPr>
      <t>Původní hodnota MFC (Kč)</t>
    </r>
    <r>
      <rPr>
        <sz val="11"/>
        <color theme="1"/>
        <rFont val="Calibri"/>
        <family val="2"/>
        <charset val="238"/>
        <scheme val="minor"/>
      </rPr>
      <t xml:space="preserve"> – aktuálně platná cena MFC, kterou požadujete změnit a která je uvedena v ohlášení a v Seznamu cen a úhrad ZP hrazených na poukaz</t>
    </r>
  </si>
  <si>
    <r>
      <rPr>
        <b/>
        <sz val="11"/>
        <color theme="1"/>
        <rFont val="Calibri"/>
        <family val="2"/>
        <charset val="238"/>
        <scheme val="minor"/>
      </rPr>
      <t>Požadovaná hodnota MFC (Kč)</t>
    </r>
    <r>
      <rPr>
        <sz val="11"/>
        <color theme="1"/>
        <rFont val="Calibri"/>
        <family val="2"/>
        <charset val="238"/>
        <scheme val="minor"/>
      </rPr>
      <t xml:space="preserve"> – konečná cena, kterou požadujete Původní cenu změnit v Seznamu cen a úhrad ZP hrazených na poukaz</t>
    </r>
  </si>
  <si>
    <r>
      <t xml:space="preserve">Cena původce (při posledním ohlášení) </t>
    </r>
    <r>
      <rPr>
        <sz val="11"/>
        <color theme="1"/>
        <rFont val="Calibri"/>
        <family val="2"/>
        <charset val="238"/>
        <scheme val="minor"/>
      </rPr>
      <t>– prodejní cena bez obchodní přirážky a bez DPH uskutečněná původcem; přesnost useknutí ceny na 2 desetinná místa (nezaokrouhlovat)</t>
    </r>
  </si>
  <si>
    <r>
      <t xml:space="preserve">Nová Cena původce </t>
    </r>
    <r>
      <rPr>
        <sz val="11"/>
        <color theme="1"/>
        <rFont val="Calibri"/>
        <family val="2"/>
        <charset val="238"/>
        <scheme val="minor"/>
      </rPr>
      <t>– prodejní cena bez obchodní přirážky a bez DPH; počítáno MFC minus DPH minus marže; přesnost useknutí ceny na 2 desetinná místa (nezaokrouhlovat)</t>
    </r>
  </si>
  <si>
    <r>
      <t xml:space="preserve">Původní hodnota </t>
    </r>
    <r>
      <rPr>
        <sz val="11"/>
        <color theme="1"/>
        <rFont val="Calibri"/>
        <family val="2"/>
        <charset val="238"/>
        <scheme val="minor"/>
      </rPr>
      <t>– původní hodnota měněné položky</t>
    </r>
  </si>
  <si>
    <r>
      <t xml:space="preserve">Nová hodnota </t>
    </r>
    <r>
      <rPr>
        <sz val="11"/>
        <color theme="1"/>
        <rFont val="Calibri"/>
        <family val="2"/>
        <charset val="238"/>
        <scheme val="minor"/>
      </rPr>
      <t>– nová hodnota měněné položky</t>
    </r>
  </si>
  <si>
    <t>UHS 
Úhradová skupina</t>
  </si>
  <si>
    <t>NAZ 
Název ZP</t>
  </si>
  <si>
    <t xml:space="preserve">DOP 
Doplněk názvu </t>
  </si>
  <si>
    <t>OHL 
Ohlašovatel</t>
  </si>
  <si>
    <r>
      <rPr>
        <b/>
        <sz val="11"/>
        <color theme="1"/>
        <rFont val="Calibri"/>
        <family val="2"/>
        <charset val="238"/>
        <scheme val="minor"/>
      </rPr>
      <t>Kód SÚKL</t>
    </r>
    <r>
      <rPr>
        <sz val="11"/>
        <color theme="1"/>
        <rFont val="Calibri"/>
        <family val="2"/>
        <charset val="238"/>
        <scheme val="minor"/>
      </rPr>
      <t xml:space="preserve"> – kód ZP, který byl přidělen v rámci ohlášení úhrady</t>
    </r>
  </si>
  <si>
    <t>a) Ohlašovatel zašle žádost o vyhodnocení změnového požadavku na e-mail uhrzp@sukl.cz</t>
  </si>
  <si>
    <t>− Plnou moc/pověření</t>
  </si>
  <si>
    <t>UHS
Úhradová skupina</t>
  </si>
  <si>
    <r>
      <t xml:space="preserve">PŮVODNÍ hodnota  </t>
    </r>
    <r>
      <rPr>
        <b/>
        <sz val="11"/>
        <color rgb="FFFF0000"/>
        <rFont val="Calibri"/>
        <family val="2"/>
        <charset val="238"/>
        <scheme val="minor"/>
      </rPr>
      <t>1</t>
    </r>
  </si>
  <si>
    <r>
      <t xml:space="preserve">NOVÁ hodnota </t>
    </r>
    <r>
      <rPr>
        <b/>
        <sz val="11"/>
        <color rgb="FFFF0000"/>
        <rFont val="Calibri"/>
        <family val="2"/>
        <charset val="238"/>
        <scheme val="minor"/>
      </rPr>
      <t>1</t>
    </r>
  </si>
  <si>
    <r>
      <t xml:space="preserve">PŮVODNÍ hodnota </t>
    </r>
    <r>
      <rPr>
        <b/>
        <sz val="11"/>
        <color rgb="FF99FFCC"/>
        <rFont val="Calibri"/>
        <family val="2"/>
        <charset val="238"/>
        <scheme val="minor"/>
      </rPr>
      <t>2</t>
    </r>
  </si>
  <si>
    <r>
      <t xml:space="preserve">NOVÁ hodnota </t>
    </r>
    <r>
      <rPr>
        <b/>
        <sz val="11"/>
        <color rgb="FF99FFCC"/>
        <rFont val="Calibri"/>
        <family val="2"/>
        <charset val="238"/>
        <scheme val="minor"/>
      </rPr>
      <t>2</t>
    </r>
  </si>
  <si>
    <r>
      <t xml:space="preserve">PŮVODNÍ hodnota </t>
    </r>
    <r>
      <rPr>
        <b/>
        <sz val="11"/>
        <color rgb="FFFFFF00"/>
        <rFont val="Calibri"/>
        <family val="2"/>
        <charset val="238"/>
        <scheme val="minor"/>
      </rPr>
      <t>3</t>
    </r>
  </si>
  <si>
    <r>
      <t xml:space="preserve">NOVÁ hodnota </t>
    </r>
    <r>
      <rPr>
        <b/>
        <sz val="11"/>
        <color rgb="FFFFFF00"/>
        <rFont val="Calibri"/>
        <family val="2"/>
        <charset val="238"/>
        <scheme val="minor"/>
      </rPr>
      <t>3</t>
    </r>
  </si>
  <si>
    <r>
      <t xml:space="preserve">PŮVODNÍ hodnota </t>
    </r>
    <r>
      <rPr>
        <b/>
        <sz val="11"/>
        <color rgb="FF00B050"/>
        <rFont val="Calibri"/>
        <family val="2"/>
        <charset val="238"/>
        <scheme val="minor"/>
      </rPr>
      <t>4</t>
    </r>
  </si>
  <si>
    <r>
      <t xml:space="preserve">NOVÁ hodnota </t>
    </r>
    <r>
      <rPr>
        <b/>
        <sz val="11"/>
        <color rgb="FF00B050"/>
        <rFont val="Calibri"/>
        <family val="2"/>
        <charset val="238"/>
        <scheme val="minor"/>
      </rPr>
      <t>4</t>
    </r>
  </si>
  <si>
    <r>
      <t xml:space="preserve">PŮVODNÍ hodnota </t>
    </r>
    <r>
      <rPr>
        <b/>
        <sz val="11"/>
        <color theme="5" tint="-0.249977111117893"/>
        <rFont val="Calibri"/>
        <family val="2"/>
        <charset val="238"/>
        <scheme val="minor"/>
      </rPr>
      <t>5</t>
    </r>
  </si>
  <si>
    <r>
      <t xml:space="preserve">NOVÁ hodnota </t>
    </r>
    <r>
      <rPr>
        <b/>
        <sz val="11"/>
        <color theme="5" tint="-0.249977111117893"/>
        <rFont val="Calibri"/>
        <family val="2"/>
        <charset val="238"/>
        <scheme val="minor"/>
      </rPr>
      <t>5</t>
    </r>
  </si>
  <si>
    <t xml:space="preserve">http://www.sukl.cz/file/91803_1_1 </t>
  </si>
  <si>
    <t>Změna MFC</t>
  </si>
  <si>
    <t>Změna MFC a dalších položek nebo změna jiných položek než MFC</t>
  </si>
  <si>
    <t>Popis úhradové skupiny</t>
  </si>
  <si>
    <t>NAZ 
Název ZP dle ZPSCAU</t>
  </si>
  <si>
    <t>DOP 
Doplněk názvu dle ZPSCAU</t>
  </si>
  <si>
    <t>Nové OC vypočtené z nového MFC</t>
  </si>
  <si>
    <r>
      <t xml:space="preserve">Pořadové číslo řádku </t>
    </r>
    <r>
      <rPr>
        <sz val="11"/>
        <color theme="1"/>
        <rFont val="Calibri"/>
        <family val="2"/>
        <charset val="238"/>
        <scheme val="minor"/>
      </rPr>
      <t>- zobrazuje počet vkládaných ZP ke změně</t>
    </r>
  </si>
  <si>
    <t>U šablony vyplňte první řádek. Při změně více ZP, pokračujte na násleujícícm řádku.</t>
  </si>
  <si>
    <t>Původní OC</t>
  </si>
  <si>
    <r>
      <t xml:space="preserve">OC </t>
    </r>
    <r>
      <rPr>
        <b/>
        <sz val="11"/>
        <color rgb="FFFFFF00"/>
        <rFont val="Calibri"/>
        <family val="2"/>
        <charset val="238"/>
        <scheme val="minor"/>
      </rPr>
      <t>Nová</t>
    </r>
    <r>
      <rPr>
        <b/>
        <sz val="11"/>
        <color rgb="FFFF0000"/>
        <rFont val="Calibri"/>
        <family val="2"/>
        <charset val="238"/>
        <scheme val="minor"/>
      </rPr>
      <t xml:space="preserve"> 
</t>
    </r>
    <r>
      <rPr>
        <b/>
        <sz val="11"/>
        <color theme="0"/>
        <rFont val="Calibri"/>
        <family val="2"/>
        <charset val="238"/>
        <scheme val="minor"/>
      </rPr>
      <t>Cena původce (Kč)</t>
    </r>
  </si>
  <si>
    <r>
      <t xml:space="preserve">OC </t>
    </r>
    <r>
      <rPr>
        <b/>
        <sz val="11"/>
        <color rgb="FFFFFF00"/>
        <rFont val="Calibri"/>
        <family val="2"/>
        <charset val="238"/>
        <scheme val="minor"/>
      </rPr>
      <t>původní</t>
    </r>
    <r>
      <rPr>
        <b/>
        <sz val="11"/>
        <color theme="0"/>
        <rFont val="Calibri"/>
        <family val="2"/>
        <charset val="238"/>
        <scheme val="minor"/>
      </rPr>
      <t xml:space="preserve">
Cena původce </t>
    </r>
    <r>
      <rPr>
        <b/>
        <sz val="11"/>
        <color rgb="FFFFFF00"/>
        <rFont val="Calibri"/>
        <family val="2"/>
        <charset val="238"/>
        <scheme val="minor"/>
      </rPr>
      <t>při posledním ohlášení</t>
    </r>
    <r>
      <rPr>
        <b/>
        <sz val="11"/>
        <color theme="0"/>
        <rFont val="Calibri"/>
        <family val="2"/>
        <charset val="238"/>
        <scheme val="minor"/>
      </rPr>
      <t xml:space="preserve"> (Kč)</t>
    </r>
  </si>
  <si>
    <t>Nové OC vypočtené z nového MFC je menší než "O" Nové OC = původní OC + 3%
M10&lt;=P10</t>
  </si>
  <si>
    <t>Nové OC = původní OC + 3%
"L"+3%</t>
  </si>
  <si>
    <r>
      <t xml:space="preserve">− Vyplněnou šablonu pro předkládání změnového požadavku ve formátu </t>
    </r>
    <r>
      <rPr>
        <b/>
        <sz val="11"/>
        <color theme="1"/>
        <rFont val="Calibri"/>
        <family val="2"/>
        <charset val="238"/>
        <scheme val="minor"/>
      </rPr>
      <t>xls</t>
    </r>
    <r>
      <rPr>
        <sz val="11"/>
        <color theme="1"/>
        <rFont val="Calibri"/>
        <family val="2"/>
        <charset val="238"/>
        <scheme val="minor"/>
      </rPr>
      <t xml:space="preserve"> nebo </t>
    </r>
    <r>
      <rPr>
        <b/>
        <sz val="11"/>
        <color theme="1"/>
        <rFont val="Calibri"/>
        <family val="2"/>
        <charset val="238"/>
        <scheme val="minor"/>
      </rPr>
      <t>xlsx</t>
    </r>
    <r>
      <rPr>
        <sz val="11"/>
        <color theme="1"/>
        <rFont val="Calibri"/>
        <family val="2"/>
        <charset val="238"/>
        <scheme val="minor"/>
      </rPr>
      <t xml:space="preserve">. </t>
    </r>
    <r>
      <rPr>
        <sz val="11"/>
        <color rgb="FFFF0000"/>
        <rFont val="Calibri"/>
        <family val="2"/>
        <charset val="238"/>
        <scheme val="minor"/>
      </rPr>
      <t>Jiné formáty nejsou povoleny.</t>
    </r>
    <r>
      <rPr>
        <sz val="11"/>
        <color theme="1"/>
        <rFont val="Calibri"/>
        <family val="2"/>
        <charset val="238"/>
        <scheme val="minor"/>
      </rPr>
      <t xml:space="preserve"> </t>
    </r>
  </si>
  <si>
    <t>Požadované datum změny</t>
  </si>
  <si>
    <t>Nevyužít</t>
  </si>
  <si>
    <r>
      <t xml:space="preserve">Požadované datum změny </t>
    </r>
    <r>
      <rPr>
        <sz val="11"/>
        <color theme="1"/>
        <rFont val="Calibri"/>
        <family val="2"/>
        <charset val="238"/>
        <scheme val="minor"/>
      </rPr>
      <t>– datum platnosti požadované změny od.</t>
    </r>
  </si>
  <si>
    <t>NAZ původní</t>
  </si>
  <si>
    <t>MJD původní</t>
  </si>
  <si>
    <t>MJD pomocný</t>
  </si>
  <si>
    <t>TBAL původní</t>
  </si>
  <si>
    <t>UHR1 původní</t>
  </si>
  <si>
    <t>UHR2 původní</t>
  </si>
  <si>
    <t>UHR3 původní</t>
  </si>
  <si>
    <t>UHS původní</t>
  </si>
  <si>
    <t>UDOKS původní</t>
  </si>
  <si>
    <t>UDO původní</t>
  </si>
  <si>
    <t>NAZ nové</t>
  </si>
  <si>
    <t>DOP nové</t>
  </si>
  <si>
    <t>MJD nové</t>
  </si>
  <si>
    <t>TBAL nové</t>
  </si>
  <si>
    <t>UHR1 nové</t>
  </si>
  <si>
    <t>UHR2 nové</t>
  </si>
  <si>
    <t>UHR3 nové</t>
  </si>
  <si>
    <t>UHS nové</t>
  </si>
  <si>
    <t>UDOKS nové</t>
  </si>
  <si>
    <t>UDO nové</t>
  </si>
  <si>
    <t>DOP původní</t>
  </si>
  <si>
    <t>MFC původní</t>
  </si>
  <si>
    <t>OC původní</t>
  </si>
  <si>
    <t>OC 3% rozdíl</t>
  </si>
  <si>
    <t>MFC nové</t>
  </si>
  <si>
    <t>OC nové</t>
  </si>
  <si>
    <t>HIDDEN</t>
  </si>
  <si>
    <t>nekopírovat</t>
  </si>
  <si>
    <t>DPH %</t>
  </si>
  <si>
    <t>Možné označení: NAZ DOP MJD TBAL UHR1 UHR2 UHR3 MFC UHS UDOKS UDO</t>
  </si>
  <si>
    <r>
      <rPr>
        <b/>
        <sz val="11"/>
        <color theme="1"/>
        <rFont val="Calibri"/>
        <family val="2"/>
        <charset val="238"/>
        <scheme val="minor"/>
      </rPr>
      <t>Položka v ZPSCAU</t>
    </r>
    <r>
      <rPr>
        <sz val="11"/>
        <color theme="1"/>
        <rFont val="Calibri"/>
        <family val="2"/>
        <charset val="238"/>
        <scheme val="minor"/>
      </rPr>
      <t xml:space="preserve"> – označení pole dle datového rozhraní ZPSCAU (např. NAZ DOP MFC UHR1…), které požadujete změnit - </t>
    </r>
    <r>
      <rPr>
        <sz val="11"/>
        <color rgb="FFFF0000"/>
        <rFont val="Calibri"/>
        <family val="2"/>
        <charset val="238"/>
        <scheme val="minor"/>
      </rPr>
      <t xml:space="preserve">max 5 položek oddělené mezerou </t>
    </r>
    <r>
      <rPr>
        <sz val="11"/>
        <color theme="1"/>
        <rFont val="Calibri"/>
        <family val="2"/>
        <charset val="238"/>
        <scheme val="minor"/>
      </rPr>
      <t>u každého měněného ZP</t>
    </r>
  </si>
  <si>
    <t xml:space="preserve">Datové rozhraní popsáno na </t>
  </si>
  <si>
    <r>
      <t xml:space="preserve">info linka    +420 272 185 971      </t>
    </r>
    <r>
      <rPr>
        <b/>
        <sz val="14"/>
        <color theme="1"/>
        <rFont val="Calibri"/>
        <family val="2"/>
        <charset val="238"/>
        <scheme val="minor"/>
      </rPr>
      <t>9:00 - 12:00</t>
    </r>
  </si>
  <si>
    <t>info linka    +420 272 185 971      9:00 - 12:00</t>
  </si>
  <si>
    <t xml:space="preserve">info linka    +420 272 185 971      9:00 - 12:00  </t>
  </si>
  <si>
    <t>BUDE SKRYTÉ</t>
  </si>
  <si>
    <r>
      <rPr>
        <sz val="11"/>
        <color rgb="FFFF0000"/>
        <rFont val="Calibri"/>
        <family val="2"/>
        <charset val="238"/>
        <scheme val="minor"/>
      </rPr>
      <t xml:space="preserve">BUDE SKRYTÉ
</t>
    </r>
    <r>
      <rPr>
        <sz val="11"/>
        <color theme="1"/>
        <rFont val="Calibri"/>
        <family val="2"/>
        <charset val="238"/>
        <scheme val="minor"/>
      </rPr>
      <t>Nové OC vypočtené z nového MFC je menší než "O" Nové OC = původní OC + 3%
M10&lt;=P10</t>
    </r>
  </si>
  <si>
    <r>
      <t xml:space="preserve">ŽÁDOST O </t>
    </r>
    <r>
      <rPr>
        <b/>
        <sz val="20"/>
        <color rgb="FFFF0000"/>
        <rFont val="Calibri"/>
        <family val="2"/>
        <charset val="238"/>
        <scheme val="minor"/>
      </rPr>
      <t>VYŘAZENÍ</t>
    </r>
    <r>
      <rPr>
        <b/>
        <sz val="20"/>
        <color theme="0"/>
        <rFont val="Calibri"/>
        <family val="2"/>
        <charset val="238"/>
        <scheme val="minor"/>
      </rPr>
      <t xml:space="preserve"> OHLÁŠENÉHO ZP (u již zařazených zdravotnických prostředků)</t>
    </r>
  </si>
  <si>
    <t>Vyřazení již ohlášeného ZP</t>
  </si>
  <si>
    <t xml:space="preserve">Při vyplňování řádku vždy postupujte od sloupce B směrem doprava, hodnoty vkládejte postupně po sloupcích. Pro zápis stiskněte F2 a zadejte údaj. </t>
  </si>
  <si>
    <t>Přečtěte si, prosím, pokyny a vyberte typ změnového požadavku, případně vyplňte oba listy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</si>
</sst>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 &quot;Kč&quot;"/>
    <numFmt numFmtId="166" formatCode="0.0000"/>
    <numFmt numFmtId="167" formatCode="0.0000000"/>
    <numFmt numFmtId="168" formatCode="0.00000"/>
    <numFmt numFmtId="169" formatCode="0.000000"/>
  </numFmts>
  <fonts count="38" x14ac:knownFonts="1">
    <font>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u/>
      <sz val="10"/>
      <color theme="10"/>
      <name val="Arial"/>
      <family val="2"/>
      <charset val="238"/>
    </font>
    <font>
      <b/>
      <sz val="14"/>
      <color theme="4"/>
      <name val="Calibri"/>
      <family val="2"/>
      <charset val="238"/>
      <scheme val="minor"/>
    </font>
    <font>
      <b/>
      <sz val="10"/>
      <name val="Calibri"/>
      <family val="2"/>
      <charset val="238"/>
      <scheme val="minor"/>
    </font>
    <font>
      <sz val="9"/>
      <name val="Calibri"/>
      <family val="2"/>
      <charset val="238"/>
      <scheme val="minor"/>
    </font>
    <font>
      <sz val="9"/>
      <color rgb="FFFF0000"/>
      <name val="Calibri"/>
      <family val="2"/>
      <charset val="238"/>
      <scheme val="minor"/>
    </font>
    <font>
      <sz val="9"/>
      <color rgb="FF000000"/>
      <name val="Calibri"/>
      <family val="2"/>
      <charset val="238"/>
      <scheme val="minor"/>
    </font>
    <font>
      <b/>
      <sz val="20"/>
      <color theme="0"/>
      <name val="Calibri"/>
      <family val="2"/>
      <charset val="238"/>
      <scheme val="minor"/>
    </font>
    <font>
      <sz val="9"/>
      <color theme="1"/>
      <name val="Calibri"/>
      <family val="2"/>
      <charset val="238"/>
      <scheme val="minor"/>
    </font>
    <font>
      <b/>
      <sz val="11"/>
      <color rgb="FFFF0000"/>
      <name val="Calibri"/>
      <family val="2"/>
      <charset val="238"/>
      <scheme val="minor"/>
    </font>
    <font>
      <b/>
      <sz val="20"/>
      <color rgb="FFFFFF00"/>
      <name val="Calibri"/>
      <family val="2"/>
      <charset val="238"/>
      <scheme val="minor"/>
    </font>
    <font>
      <b/>
      <sz val="14"/>
      <color rgb="FFFFFF00"/>
      <name val="Calibri"/>
      <family val="2"/>
      <charset val="238"/>
      <scheme val="minor"/>
    </font>
    <font>
      <b/>
      <sz val="11"/>
      <color rgb="FFFFFF00"/>
      <name val="Calibri"/>
      <family val="2"/>
      <charset val="238"/>
      <scheme val="minor"/>
    </font>
    <font>
      <b/>
      <sz val="11"/>
      <color rgb="FFFA7D00"/>
      <name val="Calibri"/>
      <family val="2"/>
      <charset val="238"/>
      <scheme val="minor"/>
    </font>
    <font>
      <sz val="11"/>
      <color rgb="FFFF0000"/>
      <name val="Calibri"/>
      <family val="2"/>
      <charset val="238"/>
      <scheme val="minor"/>
    </font>
    <font>
      <sz val="8"/>
      <name val="Calibri"/>
      <family val="2"/>
      <charset val="238"/>
      <scheme val="minor"/>
    </font>
    <font>
      <b/>
      <sz val="11"/>
      <color rgb="FF99FFCC"/>
      <name val="Calibri"/>
      <family val="2"/>
      <charset val="238"/>
      <scheme val="minor"/>
    </font>
    <font>
      <b/>
      <sz val="11"/>
      <color rgb="FF00B050"/>
      <name val="Calibri"/>
      <family val="2"/>
      <charset val="238"/>
      <scheme val="minor"/>
    </font>
    <font>
      <b/>
      <sz val="11"/>
      <color theme="5" tint="-0.249977111117893"/>
      <name val="Calibri"/>
      <family val="2"/>
      <charset val="238"/>
      <scheme val="minor"/>
    </font>
    <font>
      <b/>
      <sz val="11"/>
      <name val="Calibri"/>
      <family val="2"/>
      <charset val="238"/>
      <scheme val="minor"/>
    </font>
    <font>
      <b/>
      <sz val="18"/>
      <color rgb="FFFF0000"/>
      <name val="Calibri"/>
      <family val="2"/>
      <charset val="238"/>
      <scheme val="minor"/>
    </font>
    <font>
      <b/>
      <u/>
      <sz val="18"/>
      <color theme="10"/>
      <name val="Arial"/>
      <family val="2"/>
      <charset val="238"/>
    </font>
    <font>
      <b/>
      <u/>
      <sz val="10"/>
      <color theme="10"/>
      <name val="Arial"/>
      <family val="2"/>
      <charset val="238"/>
    </font>
    <font>
      <b/>
      <sz val="14"/>
      <color rgb="FFFF0000"/>
      <name val="Calibri"/>
      <family val="2"/>
      <charset val="238"/>
      <scheme val="minor"/>
    </font>
    <font>
      <sz val="9"/>
      <color indexed="81"/>
      <name val="Tahoma"/>
      <family val="2"/>
      <charset val="238"/>
    </font>
    <font>
      <b/>
      <sz val="18"/>
      <color rgb="FFFFFF00"/>
      <name val="Calibri"/>
      <family val="2"/>
      <charset val="238"/>
      <scheme val="minor"/>
    </font>
    <font>
      <b/>
      <sz val="18"/>
      <color theme="1"/>
      <name val="Calibri"/>
      <family val="2"/>
      <charset val="238"/>
      <scheme val="minor"/>
    </font>
    <font>
      <b/>
      <sz val="14"/>
      <color theme="1"/>
      <name val="Calibri"/>
      <family val="2"/>
      <charset val="238"/>
      <scheme val="minor"/>
    </font>
    <font>
      <b/>
      <sz val="9"/>
      <color theme="1"/>
      <name val="Calibri"/>
      <family val="2"/>
      <charset val="238"/>
      <scheme val="minor"/>
    </font>
    <font>
      <b/>
      <sz val="9"/>
      <color indexed="81"/>
      <name val="Tahoma"/>
      <family val="2"/>
      <charset val="238"/>
    </font>
    <font>
      <b/>
      <sz val="18"/>
      <color theme="0"/>
      <name val="Calibri"/>
      <family val="2"/>
      <charset val="238"/>
      <scheme val="minor"/>
    </font>
    <font>
      <b/>
      <sz val="20"/>
      <color rgb="FFFF0000"/>
      <name val="Calibri"/>
      <family val="2"/>
      <charset val="238"/>
      <scheme val="minor"/>
    </font>
    <font>
      <sz val="9"/>
      <color rgb="FF212529"/>
      <name val="Calibri"/>
      <family val="2"/>
      <charset val="238"/>
      <scheme val="minor"/>
    </font>
    <font>
      <sz val="9"/>
      <color indexed="8"/>
      <name val="Calibri"/>
      <family val="2"/>
      <charset val="238"/>
      <scheme val="minor"/>
    </font>
  </fonts>
  <fills count="14">
    <fill>
      <patternFill patternType="none"/>
    </fill>
    <fill>
      <patternFill patternType="gray125"/>
    </fill>
    <fill>
      <patternFill patternType="solid">
        <fgColor rgb="FFFFC7CE"/>
      </patternFill>
    </fill>
    <fill>
      <patternFill patternType="solid">
        <fgColor rgb="FF2D3291"/>
        <bgColor indexed="64"/>
      </patternFill>
    </fill>
    <fill>
      <patternFill patternType="solid">
        <fgColor rgb="FF92D05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2F2F2"/>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indexed="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bottom style="thin">
        <color auto="1"/>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rgb="FFFF0000"/>
      </bottom>
      <diagonal/>
    </border>
    <border>
      <left style="thin">
        <color indexed="64"/>
      </left>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auto="1"/>
      </right>
      <top/>
      <bottom/>
      <diagonal/>
    </border>
    <border>
      <left style="thin">
        <color auto="1"/>
      </left>
      <right style="thick">
        <color auto="1"/>
      </right>
      <top/>
      <bottom style="thin">
        <color auto="1"/>
      </bottom>
      <diagonal/>
    </border>
    <border>
      <left/>
      <right style="thick">
        <color auto="1"/>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64"/>
      </left>
      <right style="thin">
        <color theme="0" tint="-0.14996795556505021"/>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5" fillId="0" borderId="0" applyNumberFormat="0" applyFill="0" applyBorder="0" applyAlignment="0" applyProtection="0"/>
    <xf numFmtId="0" fontId="17" fillId="9" borderId="8" applyNumberFormat="0" applyAlignment="0" applyProtection="0"/>
  </cellStyleXfs>
  <cellXfs count="174">
    <xf numFmtId="0" fontId="0" fillId="0" borderId="0" xfId="0"/>
    <xf numFmtId="0" fontId="0" fillId="0" borderId="0" xfId="0" applyAlignment="1">
      <alignment wrapText="1"/>
    </xf>
    <xf numFmtId="0" fontId="0" fillId="0" borderId="0" xfId="0" applyFill="1"/>
    <xf numFmtId="0" fontId="4" fillId="0" borderId="4" xfId="0" applyFont="1" applyBorder="1" applyAlignment="1" applyProtection="1">
      <alignment horizontal="right" vertical="center" wrapText="1"/>
      <protection hidden="1"/>
    </xf>
    <xf numFmtId="0" fontId="4" fillId="0" borderId="2" xfId="2" applyFont="1" applyBorder="1" applyAlignment="1" applyProtection="1">
      <alignment horizontal="left" vertical="center" wrapText="1"/>
      <protection locked="0"/>
    </xf>
    <xf numFmtId="0" fontId="2" fillId="3" borderId="5" xfId="1" applyFont="1" applyFill="1" applyBorder="1" applyAlignment="1" applyProtection="1">
      <alignment horizontal="center" vertical="center" wrapText="1"/>
      <protection hidden="1"/>
    </xf>
    <xf numFmtId="49" fontId="7" fillId="6" borderId="0" xfId="0" applyNumberFormat="1" applyFont="1" applyFill="1" applyAlignment="1">
      <alignment horizontal="left" vertical="top"/>
    </xf>
    <xf numFmtId="0" fontId="7" fillId="6" borderId="0" xfId="0" applyFont="1" applyFill="1" applyAlignment="1">
      <alignment horizontal="left" vertical="top"/>
    </xf>
    <xf numFmtId="49" fontId="7" fillId="6" borderId="0" xfId="0" applyNumberFormat="1" applyFont="1" applyFill="1" applyAlignment="1">
      <alignment horizontal="left" vertical="top" wrapText="1"/>
    </xf>
    <xf numFmtId="2" fontId="7" fillId="6" borderId="0" xfId="0" applyNumberFormat="1" applyFont="1" applyFill="1" applyAlignment="1">
      <alignment horizontal="left" vertical="top" wrapText="1"/>
    </xf>
    <xf numFmtId="166" fontId="7" fillId="6" borderId="0" xfId="0" applyNumberFormat="1" applyFont="1" applyFill="1" applyAlignment="1">
      <alignment horizontal="left" vertical="top" wrapText="1"/>
    </xf>
    <xf numFmtId="164" fontId="7" fillId="6" borderId="0" xfId="0" applyNumberFormat="1" applyFont="1" applyFill="1" applyAlignment="1">
      <alignment horizontal="left" vertical="top" wrapText="1"/>
    </xf>
    <xf numFmtId="0" fontId="8" fillId="0" borderId="0" xfId="0" applyFont="1" applyAlignment="1">
      <alignment horizontal="left" vertical="top"/>
    </xf>
    <xf numFmtId="49" fontId="8" fillId="0" borderId="0" xfId="0" applyNumberFormat="1" applyFont="1" applyAlignment="1">
      <alignment horizontal="left" vertical="top"/>
    </xf>
    <xf numFmtId="49" fontId="8" fillId="0" borderId="0" xfId="0" applyNumberFormat="1" applyFont="1" applyAlignment="1">
      <alignment horizontal="left" vertical="top" wrapText="1"/>
    </xf>
    <xf numFmtId="2" fontId="8" fillId="0" borderId="0" xfId="0" applyNumberFormat="1" applyFont="1" applyAlignment="1">
      <alignment horizontal="left" vertical="top" wrapText="1"/>
    </xf>
    <xf numFmtId="166" fontId="8" fillId="0" borderId="0" xfId="0" applyNumberFormat="1"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vertical="center"/>
    </xf>
    <xf numFmtId="0" fontId="8" fillId="0" borderId="0" xfId="0" applyFont="1"/>
    <xf numFmtId="49" fontId="9" fillId="0" borderId="0" xfId="0" applyNumberFormat="1" applyFont="1" applyAlignment="1">
      <alignment horizontal="left" vertical="top"/>
    </xf>
    <xf numFmtId="0" fontId="8" fillId="0" borderId="0" xfId="0" applyFont="1" applyAlignment="1">
      <alignment horizontal="left" vertical="center"/>
    </xf>
    <xf numFmtId="4" fontId="8" fillId="0" borderId="0" xfId="0" applyNumberFormat="1" applyFont="1" applyAlignment="1">
      <alignment horizontal="left" vertical="top" wrapText="1"/>
    </xf>
    <xf numFmtId="49" fontId="10" fillId="0" borderId="0" xfId="0" applyNumberFormat="1" applyFont="1" applyAlignment="1">
      <alignment horizontal="left" vertical="top" wrapText="1"/>
    </xf>
    <xf numFmtId="10" fontId="8" fillId="0" borderId="0" xfId="0" applyNumberFormat="1" applyFont="1" applyAlignment="1">
      <alignment horizontal="left" vertical="top" wrapText="1"/>
    </xf>
    <xf numFmtId="2" fontId="10" fillId="0" borderId="0" xfId="0" applyNumberFormat="1" applyFont="1" applyAlignment="1">
      <alignment horizontal="left" vertical="top" wrapText="1"/>
    </xf>
    <xf numFmtId="10" fontId="10" fillId="0" borderId="0" xfId="0" applyNumberFormat="1" applyFont="1" applyAlignment="1">
      <alignment horizontal="left" vertical="top" wrapText="1"/>
    </xf>
    <xf numFmtId="166" fontId="10" fillId="0" borderId="0" xfId="0" applyNumberFormat="1" applyFont="1" applyAlignment="1">
      <alignment horizontal="left" vertical="top" wrapText="1"/>
    </xf>
    <xf numFmtId="49" fontId="10" fillId="0" borderId="0" xfId="0" applyNumberFormat="1" applyFont="1" applyAlignment="1">
      <alignment horizontal="left" vertical="top"/>
    </xf>
    <xf numFmtId="0" fontId="0" fillId="0" borderId="0" xfId="0" applyAlignment="1">
      <alignment vertical="top" wrapText="1"/>
    </xf>
    <xf numFmtId="0" fontId="2" fillId="3" borderId="0" xfId="1" applyFont="1" applyFill="1" applyBorder="1" applyAlignment="1" applyProtection="1">
      <alignment horizontal="center" vertical="center" wrapText="1"/>
      <protection hidden="1"/>
    </xf>
    <xf numFmtId="0" fontId="2" fillId="3" borderId="7" xfId="1" applyFont="1" applyFill="1" applyBorder="1" applyAlignment="1" applyProtection="1">
      <alignment horizontal="center" vertical="center" wrapText="1"/>
      <protection hidden="1"/>
    </xf>
    <xf numFmtId="0" fontId="11" fillId="3" borderId="0" xfId="1" applyFont="1" applyFill="1" applyBorder="1" applyAlignment="1" applyProtection="1">
      <alignment horizontal="left" vertical="center"/>
      <protection hidden="1"/>
    </xf>
    <xf numFmtId="49" fontId="8" fillId="0" borderId="0" xfId="0" applyNumberFormat="1" applyFont="1" applyAlignment="1">
      <alignment horizontal="left" vertical="center"/>
    </xf>
    <xf numFmtId="0" fontId="12" fillId="0" borderId="0" xfId="0" applyFont="1" applyAlignment="1">
      <alignment vertical="center"/>
    </xf>
    <xf numFmtId="49" fontId="8" fillId="0" borderId="0" xfId="0" applyNumberFormat="1" applyFont="1" applyAlignment="1">
      <alignment horizontal="left" vertical="center" wrapText="1"/>
    </xf>
    <xf numFmtId="49" fontId="9" fillId="0" borderId="0" xfId="0" applyNumberFormat="1" applyFont="1" applyAlignment="1">
      <alignment horizontal="left" vertical="center"/>
    </xf>
    <xf numFmtId="49" fontId="10" fillId="0" borderId="0" xfId="0" applyNumberFormat="1" applyFont="1" applyAlignment="1">
      <alignment horizontal="left" vertical="center" wrapText="1"/>
    </xf>
    <xf numFmtId="0" fontId="0" fillId="0" borderId="0" xfId="0" applyFont="1" applyAlignment="1">
      <alignment horizontal="left" vertical="center" wrapText="1"/>
    </xf>
    <xf numFmtId="0" fontId="2" fillId="7" borderId="6" xfId="1" applyFont="1" applyFill="1" applyBorder="1" applyAlignment="1" applyProtection="1">
      <alignment horizontal="center" vertical="center" wrapText="1"/>
      <protection hidden="1"/>
    </xf>
    <xf numFmtId="0" fontId="12" fillId="7" borderId="0" xfId="0" applyFont="1" applyFill="1" applyAlignment="1">
      <alignment vertical="center"/>
    </xf>
    <xf numFmtId="0" fontId="4" fillId="0" borderId="4" xfId="0" applyFont="1" applyFill="1" applyBorder="1" applyAlignment="1" applyProtection="1">
      <alignment horizontal="right" vertical="center" wrapText="1"/>
      <protection hidden="1"/>
    </xf>
    <xf numFmtId="0" fontId="4" fillId="0" borderId="0" xfId="0" applyFont="1" applyFill="1"/>
    <xf numFmtId="0" fontId="4" fillId="0" borderId="0" xfId="0" applyFont="1" applyFill="1" applyAlignment="1">
      <alignment horizontal="lef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pplyProtection="1">
      <alignment horizontal="right" vertical="center" wrapText="1"/>
      <protection locked="0"/>
    </xf>
    <xf numFmtId="0" fontId="4" fillId="0" borderId="2" xfId="0" applyFont="1" applyBorder="1" applyAlignment="1" applyProtection="1">
      <alignment horizontal="left" vertical="center" wrapText="1"/>
      <protection locked="0"/>
    </xf>
    <xf numFmtId="0" fontId="15" fillId="3" borderId="7" xfId="1" applyFont="1" applyFill="1" applyBorder="1" applyAlignment="1" applyProtection="1">
      <alignment horizontal="left" vertical="center"/>
      <protection hidden="1"/>
    </xf>
    <xf numFmtId="0" fontId="17" fillId="9" borderId="1" xfId="3" applyBorder="1" applyAlignment="1">
      <alignment wrapText="1"/>
    </xf>
    <xf numFmtId="0" fontId="2" fillId="3" borderId="9" xfId="1" applyFont="1" applyFill="1" applyBorder="1" applyAlignment="1" applyProtection="1">
      <alignment horizontal="center" vertical="center" wrapText="1"/>
      <protection hidden="1"/>
    </xf>
    <xf numFmtId="0" fontId="2" fillId="3" borderId="11" xfId="1" applyFont="1" applyFill="1" applyBorder="1" applyAlignment="1" applyProtection="1">
      <alignment horizontal="center" vertical="center" wrapText="1"/>
      <protection hidden="1"/>
    </xf>
    <xf numFmtId="0" fontId="2" fillId="3" borderId="12" xfId="1" applyFont="1" applyFill="1" applyBorder="1" applyAlignment="1" applyProtection="1">
      <alignment horizontal="center" vertical="center" wrapText="1"/>
      <protection hidden="1"/>
    </xf>
    <xf numFmtId="0" fontId="2" fillId="3" borderId="14" xfId="1" applyFont="1" applyFill="1" applyBorder="1" applyAlignment="1" applyProtection="1">
      <alignment horizontal="center" vertical="center" wrapText="1"/>
      <protection hidden="1"/>
    </xf>
    <xf numFmtId="0" fontId="2" fillId="3" borderId="16" xfId="1" applyFont="1" applyFill="1" applyBorder="1" applyAlignment="1" applyProtection="1">
      <alignment horizontal="center" vertical="center" wrapText="1"/>
      <protection hidden="1"/>
    </xf>
    <xf numFmtId="0" fontId="2" fillId="3" borderId="15" xfId="1" applyFont="1" applyFill="1" applyBorder="1" applyAlignment="1" applyProtection="1">
      <alignment horizontal="center" vertical="center" wrapText="1"/>
      <protection hidden="1"/>
    </xf>
    <xf numFmtId="0" fontId="4" fillId="0" borderId="3" xfId="0" applyFont="1" applyFill="1" applyBorder="1" applyAlignment="1" applyProtection="1">
      <alignment horizontal="right" vertical="center" wrapText="1"/>
      <protection hidden="1"/>
    </xf>
    <xf numFmtId="0" fontId="0" fillId="0" borderId="17" xfId="0" applyBorder="1" applyAlignment="1">
      <alignment wrapText="1"/>
    </xf>
    <xf numFmtId="0" fontId="0" fillId="0" borderId="17" xfId="0" applyBorder="1" applyAlignment="1">
      <alignment horizontal="center" wrapText="1"/>
    </xf>
    <xf numFmtId="2" fontId="4" fillId="0" borderId="1" xfId="0" applyNumberFormat="1" applyFont="1" applyFill="1" applyBorder="1" applyAlignment="1" applyProtection="1">
      <alignment horizontal="right" vertical="center"/>
      <protection hidden="1"/>
    </xf>
    <xf numFmtId="0" fontId="4" fillId="0" borderId="2" xfId="0" applyFont="1" applyBorder="1" applyAlignment="1" applyProtection="1">
      <alignment horizontal="right" vertical="center" wrapText="1"/>
      <protection locked="0"/>
    </xf>
    <xf numFmtId="0" fontId="4" fillId="0" borderId="0" xfId="0" applyFont="1" applyAlignment="1">
      <alignment horizontal="left" vertical="center" wrapText="1"/>
    </xf>
    <xf numFmtId="0" fontId="5" fillId="0" borderId="0" xfId="2" applyFill="1"/>
    <xf numFmtId="165" fontId="0" fillId="0" borderId="2" xfId="0" applyNumberFormat="1" applyBorder="1" applyAlignment="1" applyProtection="1">
      <alignment horizontal="right" vertical="center" wrapText="1"/>
      <protection locked="0"/>
    </xf>
    <xf numFmtId="0" fontId="0" fillId="0" borderId="18" xfId="0" applyBorder="1" applyAlignment="1">
      <alignment wrapText="1"/>
    </xf>
    <xf numFmtId="0" fontId="17" fillId="9" borderId="10" xfId="3" applyBorder="1" applyAlignment="1">
      <alignment wrapText="1"/>
    </xf>
    <xf numFmtId="0" fontId="24" fillId="3" borderId="0" xfId="1" applyFont="1" applyFill="1" applyBorder="1" applyAlignment="1" applyProtection="1">
      <alignment horizontal="center" vertical="center" wrapText="1"/>
      <protection hidden="1"/>
    </xf>
    <xf numFmtId="0" fontId="9" fillId="0" borderId="0" xfId="0" applyFont="1" applyAlignment="1">
      <alignment vertical="center"/>
    </xf>
    <xf numFmtId="0" fontId="0" fillId="0" borderId="0" xfId="0" applyAlignment="1" applyProtection="1">
      <alignment vertical="center"/>
    </xf>
    <xf numFmtId="0" fontId="4" fillId="0" borderId="3" xfId="0" applyFont="1" applyBorder="1" applyAlignment="1" applyProtection="1">
      <alignment horizontal="right" vertical="center" wrapText="1"/>
      <protection hidden="1"/>
    </xf>
    <xf numFmtId="0" fontId="0" fillId="0" borderId="0" xfId="0" applyAlignment="1">
      <alignment vertical="center"/>
    </xf>
    <xf numFmtId="0" fontId="0" fillId="0" borderId="13" xfId="0" applyFont="1" applyBorder="1" applyAlignment="1" applyProtection="1">
      <alignment horizontal="left" vertical="center" wrapText="1"/>
      <protection locked="0"/>
    </xf>
    <xf numFmtId="0" fontId="0" fillId="0" borderId="13" xfId="0" applyFont="1" applyBorder="1" applyAlignment="1" applyProtection="1">
      <alignment horizontal="right" vertical="center" wrapText="1"/>
      <protection locked="0"/>
    </xf>
    <xf numFmtId="0" fontId="8" fillId="0" borderId="0" xfId="0" applyNumberFormat="1" applyFont="1" applyAlignment="1">
      <alignment horizontal="left" vertical="center"/>
    </xf>
    <xf numFmtId="1" fontId="4" fillId="0" borderId="2" xfId="0" applyNumberFormat="1" applyFont="1" applyFill="1" applyBorder="1" applyAlignment="1" applyProtection="1">
      <alignment horizontal="center" vertical="center" wrapText="1"/>
      <protection locked="0"/>
    </xf>
    <xf numFmtId="165" fontId="0" fillId="0" borderId="2" xfId="0" applyNumberFormat="1" applyFill="1" applyBorder="1" applyAlignment="1" applyProtection="1">
      <alignment horizontal="right" vertical="center" wrapText="1"/>
      <protection locked="0"/>
    </xf>
    <xf numFmtId="0" fontId="0" fillId="0" borderId="19" xfId="0" applyFont="1" applyFill="1" applyBorder="1" applyAlignment="1" applyProtection="1">
      <alignment vertical="center" wrapText="1"/>
      <protection hidden="1"/>
    </xf>
    <xf numFmtId="0" fontId="0" fillId="10" borderId="0" xfId="0" applyFill="1"/>
    <xf numFmtId="0" fontId="6" fillId="10" borderId="0" xfId="0" applyFont="1" applyFill="1"/>
    <xf numFmtId="0" fontId="3" fillId="10" borderId="0" xfId="0" applyFont="1" applyFill="1"/>
    <xf numFmtId="0" fontId="13" fillId="10" borderId="0" xfId="0" applyFont="1" applyFill="1"/>
    <xf numFmtId="0" fontId="0" fillId="10" borderId="0" xfId="0" applyFill="1" applyBorder="1"/>
    <xf numFmtId="0" fontId="3" fillId="10" borderId="0" xfId="0" applyFont="1" applyFill="1" applyBorder="1"/>
    <xf numFmtId="0" fontId="26" fillId="10" borderId="0" xfId="2" applyFont="1" applyFill="1"/>
    <xf numFmtId="0" fontId="0" fillId="10" borderId="1" xfId="0" applyFill="1" applyBorder="1" applyAlignment="1" applyProtection="1">
      <alignment horizontal="center" vertical="center" wrapText="1"/>
    </xf>
    <xf numFmtId="0" fontId="0" fillId="0" borderId="1" xfId="0" applyFont="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166" fontId="4" fillId="0" borderId="21" xfId="0" applyNumberFormat="1" applyFont="1" applyFill="1" applyBorder="1" applyAlignment="1" applyProtection="1">
      <alignment horizontal="right" vertical="center" wrapText="1"/>
      <protection hidden="1"/>
    </xf>
    <xf numFmtId="167" fontId="4" fillId="10" borderId="1" xfId="0" applyNumberFormat="1" applyFont="1" applyFill="1" applyBorder="1" applyAlignment="1" applyProtection="1">
      <alignment horizontal="right" vertical="center"/>
      <protection hidden="1"/>
    </xf>
    <xf numFmtId="168" fontId="0" fillId="10" borderId="1" xfId="0" applyNumberFormat="1" applyFill="1" applyBorder="1" applyAlignment="1" applyProtection="1">
      <alignment vertical="center"/>
      <protection hidden="1"/>
    </xf>
    <xf numFmtId="0" fontId="0" fillId="10" borderId="1" xfId="0" applyFill="1" applyBorder="1" applyAlignment="1" applyProtection="1">
      <alignment vertical="center"/>
      <protection hidden="1"/>
    </xf>
    <xf numFmtId="2" fontId="4" fillId="0" borderId="2" xfId="0" applyNumberFormat="1" applyFont="1" applyFill="1" applyBorder="1" applyAlignment="1" applyProtection="1">
      <alignment horizontal="right" vertical="center"/>
      <protection hidden="1"/>
    </xf>
    <xf numFmtId="167" fontId="4" fillId="10" borderId="2" xfId="0" applyNumberFormat="1" applyFont="1" applyFill="1" applyBorder="1" applyAlignment="1" applyProtection="1">
      <alignment horizontal="right" vertical="center"/>
      <protection hidden="1"/>
    </xf>
    <xf numFmtId="168" fontId="0" fillId="10" borderId="2" xfId="0" applyNumberFormat="1" applyFill="1" applyBorder="1" applyAlignment="1" applyProtection="1">
      <alignment vertical="center"/>
      <protection hidden="1"/>
    </xf>
    <xf numFmtId="169" fontId="0" fillId="8" borderId="1" xfId="0" applyNumberFormat="1" applyFill="1" applyBorder="1" applyAlignment="1" applyProtection="1">
      <alignment horizontal="center" vertical="center" wrapText="1"/>
    </xf>
    <xf numFmtId="169" fontId="0" fillId="10" borderId="1" xfId="0" applyNumberFormat="1" applyFill="1" applyBorder="1" applyAlignment="1" applyProtection="1">
      <alignment horizontal="center" vertical="center" wrapText="1"/>
    </xf>
    <xf numFmtId="169" fontId="4" fillId="0" borderId="0" xfId="0" applyNumberFormat="1" applyFont="1" applyFill="1"/>
    <xf numFmtId="0" fontId="0" fillId="0" borderId="1" xfId="0" applyNumberFormat="1" applyFont="1" applyBorder="1" applyAlignment="1" applyProtection="1">
      <alignment horizontal="left" vertical="center" wrapText="1"/>
      <protection locked="0"/>
    </xf>
    <xf numFmtId="0" fontId="23" fillId="0" borderId="1" xfId="3" applyFont="1" applyFill="1" applyBorder="1" applyAlignment="1" applyProtection="1">
      <alignment vertical="center"/>
      <protection locked="0"/>
    </xf>
    <xf numFmtId="0" fontId="23" fillId="4" borderId="10" xfId="3" applyFont="1" applyFill="1" applyBorder="1" applyAlignment="1">
      <alignment vertical="center" wrapText="1"/>
    </xf>
    <xf numFmtId="0" fontId="4" fillId="0" borderId="0" xfId="0" applyFont="1" applyAlignment="1">
      <alignment vertical="center"/>
    </xf>
    <xf numFmtId="0" fontId="2" fillId="3" borderId="1" xfId="1" applyFont="1" applyFill="1" applyBorder="1" applyAlignment="1" applyProtection="1">
      <alignment horizontal="center" vertical="center" wrapText="1"/>
      <protection hidden="1"/>
    </xf>
    <xf numFmtId="0" fontId="11" fillId="3" borderId="17" xfId="1" applyFont="1" applyFill="1" applyBorder="1" applyAlignment="1" applyProtection="1">
      <alignment horizontal="left" vertical="center"/>
      <protection hidden="1"/>
    </xf>
    <xf numFmtId="0" fontId="2" fillId="3" borderId="2" xfId="1" applyFont="1" applyFill="1" applyBorder="1" applyAlignment="1" applyProtection="1">
      <alignment horizontal="center" vertical="center" wrapText="1"/>
      <protection hidden="1"/>
    </xf>
    <xf numFmtId="0" fontId="2" fillId="3" borderId="22" xfId="1" applyFont="1" applyFill="1" applyBorder="1" applyAlignment="1" applyProtection="1">
      <alignment horizontal="center" vertical="center" wrapText="1"/>
      <protection hidden="1"/>
    </xf>
    <xf numFmtId="0" fontId="2" fillId="3" borderId="19" xfId="1" applyFont="1" applyFill="1" applyBorder="1" applyAlignment="1" applyProtection="1">
      <alignment horizontal="center" vertical="center" wrapText="1"/>
      <protection hidden="1"/>
    </xf>
    <xf numFmtId="0" fontId="2" fillId="3" borderId="23" xfId="1" applyFont="1" applyFill="1" applyBorder="1" applyAlignment="1" applyProtection="1">
      <alignment horizontal="center" vertical="center" wrapText="1"/>
      <protection hidden="1"/>
    </xf>
    <xf numFmtId="0" fontId="2" fillId="3" borderId="24" xfId="1" applyFont="1" applyFill="1" applyBorder="1" applyAlignment="1" applyProtection="1">
      <alignment horizontal="center" vertical="center" wrapText="1"/>
      <protection hidden="1"/>
    </xf>
    <xf numFmtId="0" fontId="2" fillId="3" borderId="18" xfId="1" applyFont="1" applyFill="1" applyBorder="1" applyAlignment="1" applyProtection="1">
      <alignment horizontal="center" vertical="center" wrapText="1"/>
      <protection hidden="1"/>
    </xf>
    <xf numFmtId="0" fontId="13" fillId="3" borderId="22" xfId="1" applyFont="1" applyFill="1" applyBorder="1" applyAlignment="1" applyProtection="1">
      <alignment horizontal="center" vertical="center" wrapText="1"/>
      <protection hidden="1"/>
    </xf>
    <xf numFmtId="3" fontId="4" fillId="0" borderId="13" xfId="0" applyNumberFormat="1"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hidden="1"/>
    </xf>
    <xf numFmtId="0" fontId="0" fillId="10" borderId="18" xfId="0" applyFill="1" applyBorder="1" applyAlignment="1" applyProtection="1">
      <alignment horizontal="center" vertical="center" wrapText="1"/>
    </xf>
    <xf numFmtId="14" fontId="0" fillId="0" borderId="1" xfId="0" applyNumberFormat="1" applyFont="1" applyBorder="1" applyAlignment="1" applyProtection="1">
      <alignment horizontal="left" vertical="center" wrapText="1"/>
      <protection locked="0"/>
    </xf>
    <xf numFmtId="0" fontId="0" fillId="8" borderId="0" xfId="0" applyFill="1" applyAlignment="1">
      <alignment horizontal="center"/>
    </xf>
    <xf numFmtId="0" fontId="29" fillId="3" borderId="13" xfId="1" applyFont="1" applyFill="1" applyBorder="1" applyAlignment="1" applyProtection="1">
      <alignment horizontal="center" vertical="center" wrapText="1"/>
      <protection hidden="1"/>
    </xf>
    <xf numFmtId="14" fontId="4" fillId="0" borderId="13" xfId="0" applyNumberFormat="1" applyFont="1" applyFill="1" applyBorder="1" applyAlignment="1" applyProtection="1">
      <alignment horizontal="right" vertical="center" wrapText="1"/>
      <protection locked="0" hidden="1"/>
    </xf>
    <xf numFmtId="0" fontId="0" fillId="0" borderId="2" xfId="0" applyFont="1" applyBorder="1" applyAlignment="1" applyProtection="1">
      <alignment horizontal="left" vertical="center" wrapText="1"/>
      <protection hidden="1"/>
    </xf>
    <xf numFmtId="14" fontId="0" fillId="0" borderId="2" xfId="0" applyNumberFormat="1" applyFont="1" applyBorder="1" applyAlignment="1" applyProtection="1">
      <alignment horizontal="left" vertical="center" wrapText="1"/>
      <protection hidden="1"/>
    </xf>
    <xf numFmtId="0" fontId="29" fillId="3" borderId="7" xfId="1" applyFont="1" applyFill="1" applyBorder="1" applyAlignment="1" applyProtection="1">
      <alignment horizontal="left" vertical="center"/>
      <protection hidden="1"/>
    </xf>
    <xf numFmtId="0" fontId="29" fillId="3" borderId="7" xfId="1" applyFont="1" applyFill="1" applyBorder="1" applyAlignment="1" applyProtection="1">
      <alignment horizontal="center" vertical="center" wrapText="1"/>
      <protection hidden="1"/>
    </xf>
    <xf numFmtId="0" fontId="23" fillId="9" borderId="10" xfId="3" applyFont="1" applyBorder="1" applyAlignment="1" applyProtection="1">
      <alignment vertical="center"/>
      <protection locked="0"/>
    </xf>
    <xf numFmtId="0" fontId="23" fillId="9" borderId="25" xfId="3" applyFont="1" applyBorder="1" applyAlignment="1" applyProtection="1">
      <alignment vertical="center"/>
      <protection locked="0"/>
    </xf>
    <xf numFmtId="0" fontId="23" fillId="0" borderId="26" xfId="3" applyFont="1" applyFill="1" applyBorder="1" applyAlignment="1" applyProtection="1">
      <alignment vertical="center"/>
      <protection locked="0"/>
    </xf>
    <xf numFmtId="0" fontId="23" fillId="0" borderId="21" xfId="3" applyFont="1" applyFill="1" applyBorder="1" applyAlignment="1" applyProtection="1">
      <alignment vertical="center"/>
      <protection locked="0"/>
    </xf>
    <xf numFmtId="0" fontId="2" fillId="3" borderId="27" xfId="1" applyFont="1" applyFill="1" applyBorder="1" applyAlignment="1" applyProtection="1">
      <alignment horizontal="center" vertical="center" wrapText="1"/>
      <protection hidden="1"/>
    </xf>
    <xf numFmtId="14" fontId="4" fillId="0" borderId="28" xfId="0" applyNumberFormat="1" applyFont="1" applyFill="1" applyBorder="1" applyAlignment="1" applyProtection="1">
      <alignment horizontal="right" vertical="center" wrapText="1"/>
      <protection locked="0" hidden="1"/>
    </xf>
    <xf numFmtId="0" fontId="2" fillId="3" borderId="25" xfId="1" applyFont="1" applyFill="1" applyBorder="1" applyAlignment="1" applyProtection="1">
      <alignment horizontal="center" vertical="center" wrapText="1"/>
      <protection hidden="1"/>
    </xf>
    <xf numFmtId="0" fontId="2" fillId="3" borderId="26" xfId="1" applyFont="1" applyFill="1" applyBorder="1" applyAlignment="1" applyProtection="1">
      <alignment horizontal="center" vertical="center" wrapText="1"/>
      <protection hidden="1"/>
    </xf>
    <xf numFmtId="14" fontId="4" fillId="0" borderId="26" xfId="0" applyNumberFormat="1" applyFont="1" applyFill="1" applyBorder="1" applyAlignment="1" applyProtection="1">
      <alignment horizontal="right" vertical="center" wrapText="1"/>
      <protection locked="0" hidden="1"/>
    </xf>
    <xf numFmtId="0" fontId="2" fillId="3" borderId="10" xfId="1" applyFont="1" applyFill="1" applyBorder="1" applyAlignment="1" applyProtection="1">
      <alignment horizontal="center" vertical="center" wrapText="1"/>
      <protection hidden="1"/>
    </xf>
    <xf numFmtId="0" fontId="2" fillId="3" borderId="21" xfId="1" applyFont="1" applyFill="1" applyBorder="1" applyAlignment="1" applyProtection="1">
      <alignment horizontal="center" vertical="center" wrapText="1"/>
      <protection hidden="1"/>
    </xf>
    <xf numFmtId="0" fontId="2" fillId="3" borderId="29" xfId="1" applyFont="1" applyFill="1" applyBorder="1" applyAlignment="1" applyProtection="1">
      <alignment horizontal="center" vertical="center" wrapText="1"/>
      <protection hidden="1"/>
    </xf>
    <xf numFmtId="0" fontId="30" fillId="10" borderId="0" xfId="0" applyFont="1" applyFill="1" applyAlignment="1">
      <alignment horizontal="right"/>
    </xf>
    <xf numFmtId="2" fontId="32" fillId="11" borderId="1" xfId="0" applyNumberFormat="1" applyFont="1" applyFill="1" applyBorder="1" applyAlignment="1">
      <alignment horizontal="center" vertical="center" wrapText="1"/>
    </xf>
    <xf numFmtId="2" fontId="32" fillId="11" borderId="1" xfId="0" applyNumberFormat="1" applyFont="1" applyFill="1" applyBorder="1" applyAlignment="1">
      <alignment horizontal="center" vertical="center"/>
    </xf>
    <xf numFmtId="0" fontId="32" fillId="11" borderId="1" xfId="0" applyFont="1" applyFill="1" applyBorder="1" applyAlignment="1">
      <alignment horizontal="center" vertical="center"/>
    </xf>
    <xf numFmtId="0" fontId="32" fillId="11" borderId="1" xfId="0" applyFont="1" applyFill="1" applyBorder="1" applyAlignment="1">
      <alignment horizontal="center" vertical="center" wrapText="1"/>
    </xf>
    <xf numFmtId="0" fontId="0" fillId="4" borderId="0" xfId="0" applyFill="1"/>
    <xf numFmtId="0" fontId="0" fillId="8" borderId="0" xfId="0" applyFill="1"/>
    <xf numFmtId="0" fontId="0" fillId="10" borderId="0" xfId="0" applyFont="1" applyFill="1"/>
    <xf numFmtId="0" fontId="2" fillId="3" borderId="22" xfId="1" applyFont="1" applyFill="1" applyBorder="1" applyAlignment="1" applyProtection="1">
      <alignment horizontal="right" vertical="center" wrapText="1"/>
      <protection hidden="1"/>
    </xf>
    <xf numFmtId="0" fontId="34" fillId="3" borderId="22" xfId="1" applyFont="1" applyFill="1" applyBorder="1" applyAlignment="1" applyProtection="1">
      <alignment horizontal="right" vertical="center"/>
      <protection hidden="1"/>
    </xf>
    <xf numFmtId="0" fontId="34" fillId="3" borderId="22" xfId="1" applyFont="1" applyFill="1" applyBorder="1" applyAlignment="1" applyProtection="1">
      <alignment horizontal="left" vertical="center"/>
      <protection hidden="1"/>
    </xf>
    <xf numFmtId="0" fontId="18" fillId="10" borderId="2" xfId="0" applyFont="1" applyFill="1" applyBorder="1" applyAlignment="1" applyProtection="1">
      <alignment horizontal="center" vertical="center" wrapText="1"/>
    </xf>
    <xf numFmtId="0" fontId="0" fillId="0" borderId="1" xfId="0" applyFont="1" applyBorder="1" applyAlignment="1">
      <alignment horizontal="left" vertical="center" wrapText="1"/>
    </xf>
    <xf numFmtId="0" fontId="0" fillId="8" borderId="1" xfId="0" applyFont="1" applyFill="1" applyBorder="1" applyAlignment="1">
      <alignment horizontal="left" vertical="center" wrapText="1"/>
    </xf>
    <xf numFmtId="0" fontId="4" fillId="12" borderId="3" xfId="0" applyFont="1" applyFill="1" applyBorder="1" applyAlignment="1" applyProtection="1">
      <alignment horizontal="right" vertical="center" wrapText="1"/>
      <protection hidden="1"/>
    </xf>
    <xf numFmtId="4" fontId="0" fillId="0" borderId="1" xfId="0" applyNumberFormat="1" applyBorder="1" applyProtection="1">
      <protection locked="0"/>
    </xf>
    <xf numFmtId="14" fontId="4" fillId="0" borderId="1" xfId="0" applyNumberFormat="1" applyFont="1" applyFill="1" applyBorder="1" applyAlignment="1" applyProtection="1">
      <alignment horizontal="right" vertical="center" wrapText="1"/>
      <protection locked="0" hidden="1"/>
    </xf>
    <xf numFmtId="14" fontId="4" fillId="0" borderId="2" xfId="0" applyNumberFormat="1" applyFont="1" applyFill="1" applyBorder="1" applyAlignment="1" applyProtection="1">
      <alignment horizontal="right" vertical="center" wrapText="1"/>
      <protection locked="0" hidden="1"/>
    </xf>
    <xf numFmtId="0" fontId="25" fillId="5" borderId="0" xfId="2" applyFont="1" applyFill="1" applyBorder="1" applyAlignment="1">
      <alignment vertical="center"/>
    </xf>
    <xf numFmtId="0" fontId="30" fillId="5" borderId="0" xfId="0" applyFont="1" applyFill="1" applyBorder="1" applyAlignment="1">
      <alignment vertical="center"/>
    </xf>
    <xf numFmtId="0" fontId="30" fillId="5" borderId="31" xfId="0" applyFont="1" applyFill="1" applyBorder="1" applyAlignment="1">
      <alignment vertical="center"/>
    </xf>
    <xf numFmtId="0" fontId="25" fillId="5" borderId="32" xfId="2" applyFont="1" applyFill="1" applyBorder="1" applyAlignment="1">
      <alignment vertical="center"/>
    </xf>
    <xf numFmtId="0" fontId="25" fillId="5" borderId="34" xfId="2" applyFont="1" applyFill="1" applyBorder="1" applyAlignment="1">
      <alignment vertical="center"/>
    </xf>
    <xf numFmtId="0" fontId="0" fillId="5" borderId="20" xfId="0" applyFill="1" applyBorder="1"/>
    <xf numFmtId="0" fontId="30" fillId="5" borderId="36" xfId="0" applyFont="1" applyFill="1" applyBorder="1" applyAlignment="1">
      <alignment horizontal="right"/>
    </xf>
    <xf numFmtId="0" fontId="0" fillId="5" borderId="30" xfId="0" applyFill="1" applyBorder="1" applyAlignment="1">
      <alignment vertical="center"/>
    </xf>
    <xf numFmtId="0" fontId="25" fillId="5" borderId="31" xfId="2" applyFont="1" applyFill="1" applyBorder="1" applyAlignment="1">
      <alignment vertical="center"/>
    </xf>
    <xf numFmtId="0" fontId="0" fillId="5" borderId="33" xfId="0" applyFill="1" applyBorder="1" applyAlignment="1">
      <alignment vertical="center"/>
    </xf>
    <xf numFmtId="0" fontId="0" fillId="5" borderId="35" xfId="0" applyFill="1" applyBorder="1"/>
    <xf numFmtId="0" fontId="25" fillId="5" borderId="20" xfId="2" applyFont="1" applyFill="1" applyBorder="1" applyAlignment="1">
      <alignment vertical="center"/>
    </xf>
    <xf numFmtId="0" fontId="0" fillId="0" borderId="1" xfId="0" applyFont="1" applyFill="1" applyBorder="1" applyAlignment="1" applyProtection="1">
      <alignment horizontal="left"/>
      <protection locked="0"/>
    </xf>
    <xf numFmtId="0" fontId="0" fillId="0" borderId="1" xfId="0" applyFont="1" applyBorder="1" applyAlignment="1" applyProtection="1">
      <alignment horizontal="left"/>
      <protection locked="0"/>
    </xf>
    <xf numFmtId="0" fontId="0" fillId="0" borderId="1" xfId="0" applyFont="1" applyBorder="1" applyAlignment="1" applyProtection="1">
      <alignment wrapText="1"/>
      <protection locked="0"/>
    </xf>
    <xf numFmtId="0" fontId="36" fillId="0" borderId="1" xfId="0" applyFont="1" applyBorder="1" applyProtection="1">
      <protection locked="0"/>
    </xf>
    <xf numFmtId="0" fontId="37" fillId="13" borderId="1" xfId="0" applyFont="1" applyFill="1" applyBorder="1" applyProtection="1">
      <protection locked="0"/>
    </xf>
    <xf numFmtId="0" fontId="8" fillId="13" borderId="37" xfId="0" applyFont="1" applyFill="1" applyBorder="1" applyProtection="1">
      <protection locked="0"/>
    </xf>
    <xf numFmtId="0" fontId="27" fillId="10" borderId="0" xfId="0" applyFont="1" applyFill="1" applyBorder="1" applyAlignment="1">
      <alignment horizontal="center"/>
    </xf>
    <xf numFmtId="0" fontId="0" fillId="10" borderId="1" xfId="0" applyFill="1" applyBorder="1" applyAlignment="1" applyProtection="1">
      <alignment horizontal="center" wrapText="1"/>
    </xf>
    <xf numFmtId="0" fontId="11" fillId="3" borderId="17" xfId="1" applyFont="1" applyFill="1" applyBorder="1" applyAlignment="1" applyProtection="1">
      <alignment horizontal="center" vertical="center"/>
      <protection hidden="1"/>
    </xf>
    <xf numFmtId="0" fontId="11" fillId="3" borderId="23" xfId="1" applyFont="1" applyFill="1" applyBorder="1" applyAlignment="1" applyProtection="1">
      <alignment horizontal="center" vertical="center"/>
      <protection hidden="1"/>
    </xf>
    <xf numFmtId="0" fontId="29" fillId="3" borderId="13" xfId="1" applyFont="1" applyFill="1" applyBorder="1" applyAlignment="1" applyProtection="1">
      <alignment horizontal="center" vertical="center"/>
      <protection hidden="1"/>
    </xf>
    <xf numFmtId="0" fontId="29" fillId="3" borderId="22" xfId="1" applyFont="1" applyFill="1" applyBorder="1" applyAlignment="1" applyProtection="1">
      <alignment horizontal="center" vertical="center"/>
      <protection hidden="1"/>
    </xf>
  </cellXfs>
  <cellStyles count="4">
    <cellStyle name="Hypertextový odkaz" xfId="2" builtinId="8"/>
    <cellStyle name="Normální" xfId="0" builtinId="0"/>
    <cellStyle name="Špatně" xfId="1" builtinId="27"/>
    <cellStyle name="Výpočet" xfId="3" builtinId="22"/>
  </cellStyles>
  <dxfs count="150">
    <dxf>
      <fill>
        <patternFill>
          <bgColor rgb="FFFFFF00"/>
        </patternFill>
      </fill>
    </dxf>
    <dxf>
      <font>
        <b/>
        <i val="0"/>
        <color rgb="FFFF0000"/>
      </font>
    </dxf>
    <dxf>
      <fill>
        <patternFill>
          <bgColor rgb="FFFFFF00"/>
        </patternFill>
      </fill>
    </dxf>
    <dxf>
      <font>
        <b/>
        <i val="0"/>
        <color rgb="FFFF0000"/>
      </font>
      <fill>
        <patternFill patternType="none">
          <bgColor auto="1"/>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bgColor rgb="FFFFFF00"/>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bgColor rgb="FFFFFF00"/>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ill>
        <patternFill>
          <bgColor rgb="FF92D050"/>
        </patternFill>
      </fill>
    </dxf>
    <dxf>
      <fill>
        <patternFill>
          <bgColor rgb="FFFF0000"/>
        </patternFill>
      </fill>
    </dxf>
    <dxf>
      <font>
        <b/>
        <i val="0"/>
        <color rgb="FFFF0000"/>
      </font>
    </dxf>
  </dxfs>
  <tableStyles count="0" defaultTableStyle="TableStyleMedium2" defaultPivotStyle="PivotStyleLight16"/>
  <colors>
    <mruColors>
      <color rgb="FFFDA9E7"/>
      <color rgb="FF2D32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44</xdr:col>
      <xdr:colOff>198873</xdr:colOff>
      <xdr:row>0</xdr:row>
      <xdr:rowOff>41867</xdr:rowOff>
    </xdr:from>
    <xdr:to>
      <xdr:col>52</xdr:col>
      <xdr:colOff>418680</xdr:colOff>
      <xdr:row>1</xdr:row>
      <xdr:rowOff>157005</xdr:rowOff>
    </xdr:to>
    <xdr:sp macro="" textlink="">
      <xdr:nvSpPr>
        <xdr:cNvPr id="2" name="TextovéPole 1">
          <a:extLst>
            <a:ext uri="{FF2B5EF4-FFF2-40B4-BE49-F238E27FC236}">
              <a16:creationId xmlns:a16="http://schemas.microsoft.com/office/drawing/2014/main" id="{F6545550-1502-4F62-85DE-1C281086E06B}"/>
            </a:ext>
          </a:extLst>
        </xdr:cNvPr>
        <xdr:cNvSpPr txBox="1"/>
      </xdr:nvSpPr>
      <xdr:spPr>
        <a:xfrm>
          <a:off x="40319010" y="41867"/>
          <a:ext cx="5160247" cy="460550"/>
        </a:xfrm>
        <a:prstGeom prst="rect">
          <a:avLst/>
        </a:prstGeom>
        <a:solidFill>
          <a:schemeClr val="lt1"/>
        </a:solidFill>
        <a:ln w="476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DPH sloupec se v</a:t>
          </a:r>
          <a:r>
            <a:rPr lang="cs-CZ" sz="1100" baseline="0"/>
            <a:t> listu "ostatní" nevyplňuje, není pak možné tady vypočítat OC 3% rozdíl. To se musí počítat až ve velké tabulce Evidence změn</a:t>
          </a:r>
          <a:endParaRPr lang="cs-CZ"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ta/Desktop/sablona_zp_web_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HRADOVÝ KATALOG VZP - ZP"/>
      <sheetName val="VZP - KONTROLA"/>
      <sheetName val="Seznamy"/>
      <sheetName val="KL"/>
      <sheetName val="ACCESS"/>
      <sheetName val="Délka"/>
    </sheetNames>
    <sheetDataSet>
      <sheetData sheetId="0"/>
      <sheetData sheetId="1"/>
      <sheetData sheetId="2">
        <row r="2">
          <cell r="B2" t="str">
            <v>BAL</v>
          </cell>
          <cell r="C2" t="str">
            <v>JOM</v>
          </cell>
          <cell r="D2" t="str">
            <v>A</v>
          </cell>
        </row>
        <row r="3">
          <cell r="B3" t="str">
            <v>DEN</v>
          </cell>
          <cell r="C3" t="str">
            <v>STQ</v>
          </cell>
          <cell r="D3" t="str">
            <v>AUS</v>
          </cell>
        </row>
        <row r="4">
          <cell r="B4" t="str">
            <v>KS</v>
          </cell>
          <cell r="C4" t="str">
            <v>ESE</v>
          </cell>
          <cell r="D4" t="str">
            <v>B</v>
          </cell>
        </row>
        <row r="5">
          <cell r="B5" t="str">
            <v>PÁR</v>
          </cell>
          <cell r="C5" t="str">
            <v>983</v>
          </cell>
          <cell r="D5" t="str">
            <v>BR</v>
          </cell>
        </row>
        <row r="6">
          <cell r="B6" t="str">
            <v>SADA</v>
          </cell>
          <cell r="C6" t="str">
            <v>982</v>
          </cell>
          <cell r="D6" t="str">
            <v>CDN</v>
          </cell>
        </row>
        <row r="7">
          <cell r="C7" t="str">
            <v>981</v>
          </cell>
          <cell r="D7" t="str">
            <v>CH</v>
          </cell>
        </row>
        <row r="8">
          <cell r="C8" t="str">
            <v>BI8</v>
          </cell>
          <cell r="D8" t="str">
            <v>CR</v>
          </cell>
        </row>
        <row r="9">
          <cell r="C9" t="str">
            <v>LAB</v>
          </cell>
          <cell r="D9" t="str">
            <v>CZ</v>
          </cell>
        </row>
        <row r="10">
          <cell r="C10" t="str">
            <v>CIS</v>
          </cell>
          <cell r="D10" t="str">
            <v>D</v>
          </cell>
        </row>
        <row r="11">
          <cell r="C11" t="str">
            <v>CLN</v>
          </cell>
          <cell r="D11" t="str">
            <v>DK</v>
          </cell>
        </row>
        <row r="12">
          <cell r="C12" t="str">
            <v>ABP</v>
          </cell>
          <cell r="D12" t="str">
            <v>E</v>
          </cell>
        </row>
        <row r="13">
          <cell r="C13" t="str">
            <v>EPC</v>
          </cell>
          <cell r="D13" t="str">
            <v>ET</v>
          </cell>
        </row>
        <row r="14">
          <cell r="C14" t="str">
            <v>TRS</v>
          </cell>
          <cell r="D14" t="str">
            <v>F</v>
          </cell>
        </row>
        <row r="15">
          <cell r="C15" t="str">
            <v>AVA</v>
          </cell>
          <cell r="D15" t="str">
            <v>FIN</v>
          </cell>
        </row>
        <row r="16">
          <cell r="C16" t="str">
            <v>SA1</v>
          </cell>
          <cell r="D16" t="str">
            <v>GB</v>
          </cell>
        </row>
        <row r="17">
          <cell r="C17" t="str">
            <v>TES</v>
          </cell>
          <cell r="D17" t="str">
            <v>GR</v>
          </cell>
        </row>
        <row r="18">
          <cell r="C18" t="str">
            <v>PE1</v>
          </cell>
          <cell r="D18" t="str">
            <v>H</v>
          </cell>
        </row>
        <row r="19">
          <cell r="C19" t="str">
            <v>BSG</v>
          </cell>
          <cell r="D19" t="str">
            <v>I</v>
          </cell>
        </row>
        <row r="20">
          <cell r="C20" t="str">
            <v>AOT</v>
          </cell>
          <cell r="D20" t="str">
            <v>IL</v>
          </cell>
        </row>
        <row r="21">
          <cell r="C21" t="str">
            <v>GBT</v>
          </cell>
          <cell r="D21" t="str">
            <v>IND</v>
          </cell>
        </row>
        <row r="22">
          <cell r="C22" t="str">
            <v>BCH</v>
          </cell>
          <cell r="D22" t="str">
            <v>IRL</v>
          </cell>
        </row>
        <row r="23">
          <cell r="C23" t="str">
            <v>SRM</v>
          </cell>
          <cell r="D23" t="str">
            <v>J</v>
          </cell>
        </row>
        <row r="24">
          <cell r="C24" t="str">
            <v>NEM</v>
          </cell>
          <cell r="D24" t="str">
            <v>LT</v>
          </cell>
        </row>
        <row r="25">
          <cell r="C25" t="str">
            <v>MTK</v>
          </cell>
          <cell r="D25" t="str">
            <v>MAL</v>
          </cell>
        </row>
        <row r="26">
          <cell r="C26" t="str">
            <v>SEM</v>
          </cell>
          <cell r="D26" t="str">
            <v>MCO</v>
          </cell>
        </row>
        <row r="27">
          <cell r="C27" t="str">
            <v>ISA</v>
          </cell>
          <cell r="D27" t="str">
            <v>MEX</v>
          </cell>
        </row>
        <row r="28">
          <cell r="C28" t="str">
            <v>ASO</v>
          </cell>
          <cell r="D28" t="str">
            <v>MU</v>
          </cell>
        </row>
        <row r="29">
          <cell r="C29" t="str">
            <v>ARC</v>
          </cell>
          <cell r="D29" t="str">
            <v>N</v>
          </cell>
        </row>
        <row r="30">
          <cell r="C30" t="str">
            <v>EPL</v>
          </cell>
          <cell r="D30" t="str">
            <v>NL</v>
          </cell>
        </row>
        <row r="31">
          <cell r="C31" t="str">
            <v>CKM</v>
          </cell>
          <cell r="D31" t="str">
            <v>NZ</v>
          </cell>
        </row>
        <row r="32">
          <cell r="C32" t="str">
            <v>BM3</v>
          </cell>
          <cell r="D32" t="str">
            <v>PL</v>
          </cell>
        </row>
        <row r="33">
          <cell r="C33" t="str">
            <v>OVE</v>
          </cell>
          <cell r="D33" t="str">
            <v>PRC</v>
          </cell>
        </row>
        <row r="34">
          <cell r="C34" t="str">
            <v>995</v>
          </cell>
          <cell r="D34" t="str">
            <v>PT</v>
          </cell>
        </row>
        <row r="35">
          <cell r="C35" t="str">
            <v>GRE</v>
          </cell>
          <cell r="D35" t="str">
            <v>RA</v>
          </cell>
        </row>
        <row r="36">
          <cell r="C36" t="str">
            <v>GRD</v>
          </cell>
          <cell r="D36" t="str">
            <v>RC</v>
          </cell>
        </row>
        <row r="37">
          <cell r="C37" t="str">
            <v>980</v>
          </cell>
          <cell r="D37" t="str">
            <v>RO</v>
          </cell>
        </row>
        <row r="38">
          <cell r="C38" t="str">
            <v>979</v>
          </cell>
          <cell r="D38" t="str">
            <v>ROK</v>
          </cell>
        </row>
        <row r="39">
          <cell r="C39" t="str">
            <v>978</v>
          </cell>
          <cell r="D39" t="str">
            <v>ROU</v>
          </cell>
        </row>
        <row r="40">
          <cell r="C40" t="str">
            <v>977</v>
          </cell>
          <cell r="D40" t="str">
            <v>RUS</v>
          </cell>
        </row>
        <row r="41">
          <cell r="C41" t="str">
            <v>994</v>
          </cell>
          <cell r="D41" t="str">
            <v>S</v>
          </cell>
        </row>
        <row r="42">
          <cell r="C42" t="str">
            <v>993</v>
          </cell>
          <cell r="D42" t="str">
            <v>SGP</v>
          </cell>
        </row>
        <row r="43">
          <cell r="C43" t="str">
            <v>992</v>
          </cell>
          <cell r="D43" t="str">
            <v>SK</v>
          </cell>
        </row>
        <row r="44">
          <cell r="C44" t="str">
            <v>976</v>
          </cell>
          <cell r="D44" t="str">
            <v>SLO</v>
          </cell>
        </row>
        <row r="45">
          <cell r="C45" t="str">
            <v>975</v>
          </cell>
          <cell r="D45" t="str">
            <v>SY</v>
          </cell>
        </row>
        <row r="46">
          <cell r="C46" t="str">
            <v>974</v>
          </cell>
          <cell r="D46" t="str">
            <v>THA</v>
          </cell>
        </row>
        <row r="47">
          <cell r="C47" t="str">
            <v>973</v>
          </cell>
          <cell r="D47" t="str">
            <v>TR</v>
          </cell>
        </row>
        <row r="48">
          <cell r="C48" t="str">
            <v>972</v>
          </cell>
          <cell r="D48" t="str">
            <v>USA</v>
          </cell>
        </row>
        <row r="49">
          <cell r="C49" t="str">
            <v>971</v>
          </cell>
          <cell r="D49" t="str">
            <v>ZA</v>
          </cell>
        </row>
        <row r="50">
          <cell r="C50" t="str">
            <v>970</v>
          </cell>
        </row>
        <row r="51">
          <cell r="C51" t="str">
            <v>969</v>
          </cell>
        </row>
        <row r="52">
          <cell r="C52" t="str">
            <v>991</v>
          </cell>
        </row>
        <row r="53">
          <cell r="C53" t="str">
            <v>990</v>
          </cell>
        </row>
        <row r="54">
          <cell r="C54" t="str">
            <v>967</v>
          </cell>
        </row>
        <row r="55">
          <cell r="C55" t="str">
            <v>966</v>
          </cell>
        </row>
        <row r="56">
          <cell r="C56" t="str">
            <v>965</v>
          </cell>
        </row>
        <row r="57">
          <cell r="C57" t="str">
            <v>964</v>
          </cell>
        </row>
        <row r="58">
          <cell r="C58" t="str">
            <v>963</v>
          </cell>
        </row>
        <row r="59">
          <cell r="C59" t="str">
            <v>959</v>
          </cell>
        </row>
        <row r="60">
          <cell r="C60" t="str">
            <v>962</v>
          </cell>
        </row>
        <row r="61">
          <cell r="C61" t="str">
            <v>961</v>
          </cell>
        </row>
        <row r="62">
          <cell r="C62" t="str">
            <v>960</v>
          </cell>
        </row>
        <row r="63">
          <cell r="C63" t="str">
            <v>989</v>
          </cell>
        </row>
        <row r="64">
          <cell r="C64" t="str">
            <v>958</v>
          </cell>
        </row>
        <row r="65">
          <cell r="C65" t="str">
            <v>957</v>
          </cell>
        </row>
        <row r="66">
          <cell r="C66" t="str">
            <v>956</v>
          </cell>
        </row>
        <row r="67">
          <cell r="C67" t="str">
            <v>955</v>
          </cell>
        </row>
        <row r="68">
          <cell r="C68" t="str">
            <v>954</v>
          </cell>
        </row>
        <row r="69">
          <cell r="C69" t="str">
            <v>953</v>
          </cell>
        </row>
        <row r="70">
          <cell r="C70" t="str">
            <v>952</v>
          </cell>
        </row>
        <row r="71">
          <cell r="C71" t="str">
            <v>951</v>
          </cell>
        </row>
        <row r="72">
          <cell r="C72" t="str">
            <v>950</v>
          </cell>
        </row>
        <row r="73">
          <cell r="C73" t="str">
            <v>949</v>
          </cell>
        </row>
        <row r="74">
          <cell r="C74" t="str">
            <v>948</v>
          </cell>
        </row>
        <row r="75">
          <cell r="C75" t="str">
            <v>947</v>
          </cell>
        </row>
        <row r="76">
          <cell r="C76" t="str">
            <v>946</v>
          </cell>
        </row>
        <row r="77">
          <cell r="C77" t="str">
            <v>945</v>
          </cell>
        </row>
        <row r="78">
          <cell r="C78" t="str">
            <v>944</v>
          </cell>
        </row>
        <row r="79">
          <cell r="C79" t="str">
            <v>943</v>
          </cell>
        </row>
        <row r="80">
          <cell r="C80" t="str">
            <v>942</v>
          </cell>
        </row>
        <row r="81">
          <cell r="C81" t="str">
            <v>941</v>
          </cell>
        </row>
        <row r="82">
          <cell r="C82" t="str">
            <v>940</v>
          </cell>
        </row>
        <row r="83">
          <cell r="C83" t="str">
            <v>939</v>
          </cell>
        </row>
        <row r="84">
          <cell r="C84" t="str">
            <v>938</v>
          </cell>
        </row>
        <row r="85">
          <cell r="C85" t="str">
            <v>937</v>
          </cell>
        </row>
        <row r="86">
          <cell r="C86" t="str">
            <v>936</v>
          </cell>
        </row>
        <row r="87">
          <cell r="C87" t="str">
            <v>935</v>
          </cell>
        </row>
        <row r="88">
          <cell r="C88" t="str">
            <v>934</v>
          </cell>
        </row>
        <row r="89">
          <cell r="C89" t="str">
            <v>933</v>
          </cell>
        </row>
        <row r="90">
          <cell r="C90" t="str">
            <v>932</v>
          </cell>
        </row>
        <row r="91">
          <cell r="C91" t="str">
            <v>931</v>
          </cell>
        </row>
        <row r="92">
          <cell r="C92" t="str">
            <v>930</v>
          </cell>
        </row>
        <row r="93">
          <cell r="C93" t="str">
            <v>929</v>
          </cell>
        </row>
        <row r="94">
          <cell r="C94" t="str">
            <v>928</v>
          </cell>
        </row>
        <row r="95">
          <cell r="C95" t="str">
            <v>927</v>
          </cell>
        </row>
        <row r="96">
          <cell r="C96" t="str">
            <v>924</v>
          </cell>
        </row>
        <row r="97">
          <cell r="C97" t="str">
            <v>923</v>
          </cell>
        </row>
        <row r="98">
          <cell r="C98" t="str">
            <v>922</v>
          </cell>
        </row>
        <row r="99">
          <cell r="C99" t="str">
            <v>921</v>
          </cell>
        </row>
        <row r="100">
          <cell r="C100" t="str">
            <v>920</v>
          </cell>
        </row>
        <row r="101">
          <cell r="C101" t="str">
            <v>919</v>
          </cell>
        </row>
        <row r="102">
          <cell r="C102" t="str">
            <v>918</v>
          </cell>
        </row>
        <row r="103">
          <cell r="C103" t="str">
            <v>917</v>
          </cell>
        </row>
        <row r="104">
          <cell r="C104" t="str">
            <v>916</v>
          </cell>
        </row>
        <row r="105">
          <cell r="C105" t="str">
            <v>915</v>
          </cell>
        </row>
        <row r="106">
          <cell r="C106" t="str">
            <v>914</v>
          </cell>
        </row>
        <row r="107">
          <cell r="C107" t="str">
            <v>913</v>
          </cell>
        </row>
        <row r="108">
          <cell r="C108" t="str">
            <v>912</v>
          </cell>
        </row>
        <row r="109">
          <cell r="C109" t="str">
            <v>911</v>
          </cell>
        </row>
        <row r="110">
          <cell r="C110" t="str">
            <v>910</v>
          </cell>
        </row>
        <row r="111">
          <cell r="C111" t="str">
            <v>909</v>
          </cell>
        </row>
        <row r="112">
          <cell r="C112" t="str">
            <v>908</v>
          </cell>
        </row>
        <row r="113">
          <cell r="C113" t="str">
            <v>907</v>
          </cell>
        </row>
        <row r="114">
          <cell r="C114" t="str">
            <v>906</v>
          </cell>
        </row>
        <row r="115">
          <cell r="C115" t="str">
            <v>905</v>
          </cell>
        </row>
        <row r="116">
          <cell r="C116" t="str">
            <v>904</v>
          </cell>
        </row>
        <row r="117">
          <cell r="C117" t="str">
            <v>903</v>
          </cell>
        </row>
        <row r="118">
          <cell r="C118" t="str">
            <v>902</v>
          </cell>
        </row>
        <row r="119">
          <cell r="C119" t="str">
            <v>901</v>
          </cell>
        </row>
        <row r="120">
          <cell r="C120" t="str">
            <v>900</v>
          </cell>
        </row>
        <row r="121">
          <cell r="C121" t="str">
            <v>ULR</v>
          </cell>
        </row>
        <row r="122">
          <cell r="C122" t="str">
            <v>KER</v>
          </cell>
        </row>
        <row r="123">
          <cell r="C123" t="str">
            <v>AS2</v>
          </cell>
        </row>
        <row r="124">
          <cell r="C124" t="str">
            <v>467</v>
          </cell>
        </row>
        <row r="125">
          <cell r="C125" t="str">
            <v>466</v>
          </cell>
        </row>
        <row r="126">
          <cell r="C126" t="str">
            <v>XEN</v>
          </cell>
        </row>
        <row r="127">
          <cell r="C127" t="str">
            <v>RI1</v>
          </cell>
        </row>
        <row r="128">
          <cell r="C128" t="str">
            <v>KI1</v>
          </cell>
        </row>
        <row r="129">
          <cell r="C129" t="str">
            <v>BEI</v>
          </cell>
        </row>
        <row r="130">
          <cell r="C130" t="str">
            <v>ZTS</v>
          </cell>
        </row>
        <row r="131">
          <cell r="C131" t="str">
            <v>ZSZ</v>
          </cell>
        </row>
        <row r="132">
          <cell r="C132" t="str">
            <v>ZME</v>
          </cell>
        </row>
        <row r="133">
          <cell r="C133" t="str">
            <v>ZMC</v>
          </cell>
        </row>
        <row r="134">
          <cell r="C134" t="str">
            <v>ZLI</v>
          </cell>
        </row>
        <row r="135">
          <cell r="C135" t="str">
            <v>ZIM</v>
          </cell>
        </row>
        <row r="136">
          <cell r="C136" t="str">
            <v>ZEP</v>
          </cell>
        </row>
        <row r="137">
          <cell r="C137" t="str">
            <v>ZEO</v>
          </cell>
        </row>
        <row r="138">
          <cell r="C138" t="str">
            <v>ZEI</v>
          </cell>
        </row>
        <row r="139">
          <cell r="C139" t="str">
            <v>ZDR</v>
          </cell>
        </row>
        <row r="140">
          <cell r="C140" t="str">
            <v>ZAM</v>
          </cell>
        </row>
        <row r="141">
          <cell r="C141" t="str">
            <v>YPS</v>
          </cell>
        </row>
        <row r="142">
          <cell r="C142" t="str">
            <v>YPM</v>
          </cell>
        </row>
        <row r="143">
          <cell r="C143" t="str">
            <v>YER</v>
          </cell>
        </row>
        <row r="144">
          <cell r="C144" t="str">
            <v>XSS</v>
          </cell>
        </row>
        <row r="145">
          <cell r="C145" t="str">
            <v>WUX</v>
          </cell>
        </row>
        <row r="146">
          <cell r="C146" t="str">
            <v>WRG</v>
          </cell>
        </row>
        <row r="147">
          <cell r="C147" t="str">
            <v>WR</v>
          </cell>
        </row>
        <row r="148">
          <cell r="C148" t="str">
            <v>WOL</v>
          </cell>
        </row>
        <row r="149">
          <cell r="C149" t="str">
            <v>WNC</v>
          </cell>
        </row>
        <row r="150">
          <cell r="C150" t="str">
            <v>WML</v>
          </cell>
        </row>
        <row r="151">
          <cell r="C151" t="str">
            <v>WM</v>
          </cell>
        </row>
        <row r="152">
          <cell r="C152" t="str">
            <v>WLS</v>
          </cell>
        </row>
        <row r="153">
          <cell r="C153" t="str">
            <v>WLL</v>
          </cell>
        </row>
        <row r="154">
          <cell r="C154" t="str">
            <v>WLK</v>
          </cell>
        </row>
        <row r="155">
          <cell r="C155" t="str">
            <v>WIL</v>
          </cell>
        </row>
        <row r="156">
          <cell r="C156" t="str">
            <v>WEL</v>
          </cell>
        </row>
        <row r="157">
          <cell r="C157" t="str">
            <v>WEI</v>
          </cell>
        </row>
        <row r="158">
          <cell r="C158" t="str">
            <v>WAT</v>
          </cell>
        </row>
        <row r="159">
          <cell r="C159" t="str">
            <v>WAM</v>
          </cell>
        </row>
        <row r="160">
          <cell r="C160" t="str">
            <v>WAL</v>
          </cell>
        </row>
        <row r="161">
          <cell r="C161" t="str">
            <v>VYG</v>
          </cell>
        </row>
        <row r="162">
          <cell r="C162" t="str">
            <v>VVD</v>
          </cell>
        </row>
        <row r="163">
          <cell r="C163" t="str">
            <v>VTR</v>
          </cell>
        </row>
        <row r="164">
          <cell r="C164" t="str">
            <v>VSM</v>
          </cell>
        </row>
        <row r="165">
          <cell r="C165" t="str">
            <v>VSC</v>
          </cell>
        </row>
        <row r="166">
          <cell r="C166" t="str">
            <v>VRN</v>
          </cell>
        </row>
        <row r="167">
          <cell r="C167" t="str">
            <v>VPD</v>
          </cell>
        </row>
        <row r="168">
          <cell r="C168" t="str">
            <v>VOL</v>
          </cell>
        </row>
        <row r="169">
          <cell r="C169" t="str">
            <v>VOC</v>
          </cell>
        </row>
        <row r="170">
          <cell r="C170" t="str">
            <v>VME</v>
          </cell>
        </row>
        <row r="171">
          <cell r="C171" t="str">
            <v>VMD</v>
          </cell>
        </row>
        <row r="172">
          <cell r="C172" t="str">
            <v>VLT</v>
          </cell>
        </row>
        <row r="173">
          <cell r="C173" t="str">
            <v>VLK</v>
          </cell>
        </row>
        <row r="174">
          <cell r="C174" t="str">
            <v>VKL</v>
          </cell>
        </row>
        <row r="175">
          <cell r="C175" t="str">
            <v>VIT</v>
          </cell>
        </row>
        <row r="176">
          <cell r="C176" t="str">
            <v>VIS</v>
          </cell>
        </row>
        <row r="177">
          <cell r="C177" t="str">
            <v>VIL</v>
          </cell>
        </row>
        <row r="178">
          <cell r="C178" t="str">
            <v>VIG</v>
          </cell>
        </row>
        <row r="179">
          <cell r="C179" t="str">
            <v>VID</v>
          </cell>
        </row>
        <row r="180">
          <cell r="C180" t="str">
            <v>VET</v>
          </cell>
        </row>
        <row r="181">
          <cell r="C181" t="str">
            <v>VES</v>
          </cell>
        </row>
        <row r="182">
          <cell r="C182" t="str">
            <v>VER</v>
          </cell>
        </row>
        <row r="183">
          <cell r="C183" t="str">
            <v>VEG</v>
          </cell>
        </row>
        <row r="184">
          <cell r="C184" t="str">
            <v>VEC</v>
          </cell>
        </row>
        <row r="185">
          <cell r="C185" t="str">
            <v>VCX</v>
          </cell>
        </row>
        <row r="186">
          <cell r="C186" t="str">
            <v>VCN</v>
          </cell>
        </row>
        <row r="187">
          <cell r="C187" t="str">
            <v>VCL</v>
          </cell>
        </row>
        <row r="188">
          <cell r="C188" t="str">
            <v>VCC</v>
          </cell>
        </row>
        <row r="189">
          <cell r="C189" t="str">
            <v>VBM</v>
          </cell>
        </row>
        <row r="190">
          <cell r="C190" t="str">
            <v>VAS</v>
          </cell>
        </row>
        <row r="191">
          <cell r="C191" t="str">
            <v>VAR</v>
          </cell>
        </row>
        <row r="192">
          <cell r="C192" t="str">
            <v>USS</v>
          </cell>
        </row>
        <row r="193">
          <cell r="C193" t="str">
            <v>USE</v>
          </cell>
        </row>
        <row r="194">
          <cell r="C194" t="str">
            <v>URY</v>
          </cell>
        </row>
        <row r="195">
          <cell r="C195" t="str">
            <v>URV</v>
          </cell>
        </row>
        <row r="196">
          <cell r="C196" t="str">
            <v>URO</v>
          </cell>
        </row>
        <row r="197">
          <cell r="C197" t="str">
            <v>URM</v>
          </cell>
        </row>
        <row r="198">
          <cell r="C198" t="str">
            <v>URG</v>
          </cell>
        </row>
        <row r="199">
          <cell r="C199" t="str">
            <v>URE</v>
          </cell>
        </row>
        <row r="200">
          <cell r="C200" t="str">
            <v>UPS</v>
          </cell>
        </row>
        <row r="201">
          <cell r="C201" t="str">
            <v>UOC</v>
          </cell>
        </row>
        <row r="202">
          <cell r="C202" t="str">
            <v>UNO</v>
          </cell>
        </row>
        <row r="203">
          <cell r="C203" t="str">
            <v>UNM</v>
          </cell>
        </row>
        <row r="204">
          <cell r="C204" t="str">
            <v>UNI</v>
          </cell>
        </row>
        <row r="205">
          <cell r="C205" t="str">
            <v>UNC</v>
          </cell>
        </row>
        <row r="206">
          <cell r="C206" t="str">
            <v>UMD</v>
          </cell>
        </row>
        <row r="207">
          <cell r="C207" t="str">
            <v>UMB</v>
          </cell>
        </row>
        <row r="208">
          <cell r="C208" t="str">
            <v>ULU</v>
          </cell>
        </row>
        <row r="209">
          <cell r="C209" t="str">
            <v>UAB</v>
          </cell>
        </row>
        <row r="210">
          <cell r="C210" t="str">
            <v>TZM</v>
          </cell>
        </row>
        <row r="211">
          <cell r="C211" t="str">
            <v>TYT</v>
          </cell>
        </row>
        <row r="212">
          <cell r="C212" t="str">
            <v>TYH</v>
          </cell>
        </row>
        <row r="213">
          <cell r="C213" t="str">
            <v>TYC</v>
          </cell>
        </row>
        <row r="214">
          <cell r="C214" t="str">
            <v>TTL</v>
          </cell>
        </row>
        <row r="215">
          <cell r="C215" t="str">
            <v>TSY</v>
          </cell>
        </row>
        <row r="216">
          <cell r="C216" t="str">
            <v>TSU</v>
          </cell>
        </row>
        <row r="217">
          <cell r="C217" t="str">
            <v>TSM</v>
          </cell>
        </row>
        <row r="218">
          <cell r="C218" t="str">
            <v>TSK</v>
          </cell>
        </row>
        <row r="219">
          <cell r="C219" t="str">
            <v>TSC</v>
          </cell>
        </row>
        <row r="220">
          <cell r="C220" t="str">
            <v>TRY</v>
          </cell>
        </row>
        <row r="221">
          <cell r="C221" t="str">
            <v>TRV</v>
          </cell>
        </row>
        <row r="222">
          <cell r="C222" t="str">
            <v>TRU</v>
          </cell>
        </row>
        <row r="223">
          <cell r="C223" t="str">
            <v>TRT</v>
          </cell>
        </row>
        <row r="224">
          <cell r="C224" t="str">
            <v>TRO</v>
          </cell>
        </row>
        <row r="225">
          <cell r="C225" t="str">
            <v>TRN</v>
          </cell>
        </row>
        <row r="226">
          <cell r="C226" t="str">
            <v>TRM</v>
          </cell>
        </row>
        <row r="227">
          <cell r="C227" t="str">
            <v>TRL</v>
          </cell>
        </row>
        <row r="228">
          <cell r="C228" t="str">
            <v>TRI</v>
          </cell>
        </row>
        <row r="229">
          <cell r="C229" t="str">
            <v>TRG</v>
          </cell>
        </row>
        <row r="230">
          <cell r="C230" t="str">
            <v>TRE</v>
          </cell>
        </row>
        <row r="231">
          <cell r="C231" t="str">
            <v>TRD</v>
          </cell>
        </row>
        <row r="232">
          <cell r="C232" t="str">
            <v>TRC</v>
          </cell>
        </row>
        <row r="233">
          <cell r="C233" t="str">
            <v>TRB</v>
          </cell>
        </row>
        <row r="234">
          <cell r="C234" t="str">
            <v>TRA</v>
          </cell>
        </row>
        <row r="235">
          <cell r="C235" t="str">
            <v>TPR</v>
          </cell>
        </row>
        <row r="236">
          <cell r="C236" t="str">
            <v>TOU</v>
          </cell>
        </row>
        <row r="237">
          <cell r="C237" t="str">
            <v>TOS</v>
          </cell>
        </row>
        <row r="238">
          <cell r="C238" t="str">
            <v>TOR</v>
          </cell>
        </row>
        <row r="239">
          <cell r="C239" t="str">
            <v>TOK</v>
          </cell>
        </row>
        <row r="240">
          <cell r="C240" t="str">
            <v>TOH</v>
          </cell>
        </row>
        <row r="241">
          <cell r="C241" t="str">
            <v>TOC</v>
          </cell>
        </row>
        <row r="242">
          <cell r="C242" t="str">
            <v>TMM</v>
          </cell>
        </row>
        <row r="243">
          <cell r="C243" t="str">
            <v>TMD</v>
          </cell>
        </row>
        <row r="244">
          <cell r="C244" t="str">
            <v>TLP</v>
          </cell>
        </row>
        <row r="245">
          <cell r="C245" t="str">
            <v>TKN</v>
          </cell>
        </row>
        <row r="246">
          <cell r="C246" t="str">
            <v>TKM</v>
          </cell>
        </row>
        <row r="247">
          <cell r="C247" t="str">
            <v>TKD</v>
          </cell>
        </row>
        <row r="248">
          <cell r="C248" t="str">
            <v>TIR</v>
          </cell>
        </row>
        <row r="249">
          <cell r="C249" t="str">
            <v>TIN</v>
          </cell>
        </row>
        <row r="250">
          <cell r="C250" t="str">
            <v>TIM</v>
          </cell>
        </row>
        <row r="251">
          <cell r="C251" t="str">
            <v>TIA</v>
          </cell>
        </row>
        <row r="252">
          <cell r="C252" t="str">
            <v>THU</v>
          </cell>
        </row>
        <row r="253">
          <cell r="C253" t="str">
            <v>THT</v>
          </cell>
        </row>
        <row r="254">
          <cell r="C254" t="str">
            <v>THS</v>
          </cell>
        </row>
        <row r="255">
          <cell r="C255" t="str">
            <v>THO</v>
          </cell>
        </row>
        <row r="256">
          <cell r="C256" t="str">
            <v>TGO</v>
          </cell>
        </row>
        <row r="257">
          <cell r="C257" t="str">
            <v>TFT</v>
          </cell>
        </row>
        <row r="258">
          <cell r="C258" t="str">
            <v>TFE</v>
          </cell>
        </row>
        <row r="259">
          <cell r="C259" t="str">
            <v>TEV</v>
          </cell>
        </row>
        <row r="260">
          <cell r="C260" t="str">
            <v>TEU</v>
          </cell>
        </row>
        <row r="261">
          <cell r="C261" t="str">
            <v>TET</v>
          </cell>
        </row>
        <row r="262">
          <cell r="C262" t="str">
            <v>TER</v>
          </cell>
        </row>
        <row r="263">
          <cell r="C263" t="str">
            <v>TEM</v>
          </cell>
        </row>
        <row r="264">
          <cell r="C264" t="str">
            <v>TEL</v>
          </cell>
        </row>
        <row r="265">
          <cell r="C265" t="str">
            <v>TEK</v>
          </cell>
        </row>
        <row r="266">
          <cell r="C266" t="str">
            <v>TEI</v>
          </cell>
        </row>
        <row r="267">
          <cell r="C267" t="str">
            <v>TEE</v>
          </cell>
        </row>
        <row r="268">
          <cell r="C268" t="str">
            <v>TED</v>
          </cell>
        </row>
        <row r="269">
          <cell r="C269" t="str">
            <v>TEC</v>
          </cell>
        </row>
        <row r="270">
          <cell r="C270" t="str">
            <v>TEB</v>
          </cell>
        </row>
        <row r="271">
          <cell r="C271" t="str">
            <v>TE9</v>
          </cell>
        </row>
        <row r="272">
          <cell r="C272" t="str">
            <v>TE8</v>
          </cell>
        </row>
        <row r="273">
          <cell r="C273" t="str">
            <v>TE7</v>
          </cell>
        </row>
        <row r="274">
          <cell r="C274" t="str">
            <v>TE6</v>
          </cell>
        </row>
        <row r="275">
          <cell r="C275" t="str">
            <v>TE5</v>
          </cell>
        </row>
        <row r="276">
          <cell r="C276" t="str">
            <v>TE4</v>
          </cell>
        </row>
        <row r="277">
          <cell r="C277" t="str">
            <v>TE3</v>
          </cell>
        </row>
        <row r="278">
          <cell r="C278" t="str">
            <v>TE2</v>
          </cell>
        </row>
        <row r="279">
          <cell r="C279" t="str">
            <v>TE1</v>
          </cell>
        </row>
        <row r="280">
          <cell r="C280" t="str">
            <v>TDC</v>
          </cell>
        </row>
        <row r="281">
          <cell r="C281" t="str">
            <v>TDA</v>
          </cell>
        </row>
        <row r="282">
          <cell r="C282" t="str">
            <v>TCM</v>
          </cell>
        </row>
        <row r="283">
          <cell r="C283" t="str">
            <v>TAT</v>
          </cell>
        </row>
        <row r="284">
          <cell r="C284" t="str">
            <v>TAL</v>
          </cell>
        </row>
        <row r="285">
          <cell r="C285" t="str">
            <v>TAE</v>
          </cell>
        </row>
        <row r="286">
          <cell r="C286" t="str">
            <v>T11</v>
          </cell>
        </row>
        <row r="287">
          <cell r="C287" t="str">
            <v>SYX</v>
          </cell>
        </row>
        <row r="288">
          <cell r="C288" t="str">
            <v>SYT</v>
          </cell>
        </row>
        <row r="289">
          <cell r="C289" t="str">
            <v>SYS</v>
          </cell>
        </row>
        <row r="290">
          <cell r="C290" t="str">
            <v>SYN</v>
          </cell>
        </row>
        <row r="291">
          <cell r="C291" t="str">
            <v>SYM</v>
          </cell>
        </row>
        <row r="292">
          <cell r="C292" t="str">
            <v>SYD</v>
          </cell>
        </row>
        <row r="293">
          <cell r="C293" t="str">
            <v>SY1</v>
          </cell>
        </row>
        <row r="294">
          <cell r="C294" t="str">
            <v>SWS</v>
          </cell>
        </row>
        <row r="295">
          <cell r="C295" t="str">
            <v>SWI</v>
          </cell>
        </row>
        <row r="296">
          <cell r="C296" t="str">
            <v>SWD</v>
          </cell>
        </row>
        <row r="297">
          <cell r="C297" t="str">
            <v>SUR</v>
          </cell>
        </row>
        <row r="298">
          <cell r="C298" t="str">
            <v>SUM</v>
          </cell>
        </row>
        <row r="299">
          <cell r="C299" t="str">
            <v>SUC</v>
          </cell>
        </row>
        <row r="300">
          <cell r="C300" t="str">
            <v>SUB</v>
          </cell>
        </row>
        <row r="301">
          <cell r="C301" t="str">
            <v>STY</v>
          </cell>
        </row>
        <row r="302">
          <cell r="C302" t="str">
            <v>STX</v>
          </cell>
        </row>
        <row r="303">
          <cell r="C303" t="str">
            <v>STW</v>
          </cell>
        </row>
        <row r="304">
          <cell r="C304" t="str">
            <v>STU</v>
          </cell>
        </row>
        <row r="305">
          <cell r="C305" t="str">
            <v>STR</v>
          </cell>
        </row>
        <row r="306">
          <cell r="C306" t="str">
            <v>STN</v>
          </cell>
        </row>
        <row r="307">
          <cell r="C307" t="str">
            <v>STI</v>
          </cell>
        </row>
        <row r="308">
          <cell r="C308" t="str">
            <v>STG</v>
          </cell>
        </row>
        <row r="309">
          <cell r="C309" t="str">
            <v>STD</v>
          </cell>
        </row>
        <row r="310">
          <cell r="C310" t="str">
            <v>STA</v>
          </cell>
        </row>
        <row r="311">
          <cell r="C311" t="str">
            <v>SSV</v>
          </cell>
        </row>
        <row r="312">
          <cell r="C312" t="str">
            <v>SSI</v>
          </cell>
        </row>
        <row r="313">
          <cell r="C313" t="str">
            <v>SRG</v>
          </cell>
        </row>
        <row r="314">
          <cell r="C314" t="str">
            <v>SRF</v>
          </cell>
        </row>
        <row r="315">
          <cell r="C315" t="str">
            <v>SPV</v>
          </cell>
        </row>
        <row r="316">
          <cell r="C316" t="str">
            <v>SPR</v>
          </cell>
        </row>
        <row r="317">
          <cell r="C317" t="str">
            <v>SPO</v>
          </cell>
        </row>
        <row r="318">
          <cell r="C318" t="str">
            <v>SPM</v>
          </cell>
        </row>
        <row r="319">
          <cell r="C319" t="str">
            <v>SPI</v>
          </cell>
        </row>
        <row r="320">
          <cell r="C320" t="str">
            <v>SPG</v>
          </cell>
        </row>
        <row r="321">
          <cell r="C321" t="str">
            <v>SPC</v>
          </cell>
        </row>
        <row r="322">
          <cell r="C322" t="str">
            <v>SPA</v>
          </cell>
        </row>
        <row r="323">
          <cell r="C323" t="str">
            <v>SOU</v>
          </cell>
        </row>
        <row r="324">
          <cell r="C324" t="str">
            <v>SOR</v>
          </cell>
        </row>
        <row r="325">
          <cell r="C325" t="str">
            <v>SOO</v>
          </cell>
        </row>
        <row r="326">
          <cell r="C326" t="str">
            <v>SOM</v>
          </cell>
        </row>
        <row r="327">
          <cell r="C327" t="str">
            <v>SOF</v>
          </cell>
        </row>
        <row r="328">
          <cell r="C328" t="str">
            <v>SNT</v>
          </cell>
        </row>
        <row r="329">
          <cell r="C329" t="str">
            <v>SNP</v>
          </cell>
        </row>
        <row r="330">
          <cell r="C330" t="str">
            <v>SNN</v>
          </cell>
        </row>
        <row r="331">
          <cell r="C331" t="str">
            <v>SNM</v>
          </cell>
        </row>
        <row r="332">
          <cell r="C332" t="str">
            <v>SNI</v>
          </cell>
        </row>
        <row r="333">
          <cell r="C333" t="str">
            <v>SNC</v>
          </cell>
        </row>
        <row r="334">
          <cell r="C334" t="str">
            <v>SMY</v>
          </cell>
        </row>
        <row r="335">
          <cell r="C335" t="str">
            <v>SMT</v>
          </cell>
        </row>
        <row r="336">
          <cell r="C336" t="str">
            <v>SMS</v>
          </cell>
        </row>
        <row r="337">
          <cell r="C337" t="str">
            <v>SMN</v>
          </cell>
        </row>
        <row r="338">
          <cell r="C338" t="str">
            <v>SMM</v>
          </cell>
        </row>
        <row r="339">
          <cell r="C339" t="str">
            <v>SMI</v>
          </cell>
        </row>
        <row r="340">
          <cell r="C340" t="str">
            <v>SME</v>
          </cell>
        </row>
        <row r="341">
          <cell r="C341" t="str">
            <v>SMD</v>
          </cell>
        </row>
        <row r="342">
          <cell r="C342" t="str">
            <v>SMA</v>
          </cell>
        </row>
        <row r="343">
          <cell r="C343" t="str">
            <v>SM1</v>
          </cell>
        </row>
        <row r="344">
          <cell r="C344" t="str">
            <v>SLA</v>
          </cell>
        </row>
        <row r="345">
          <cell r="C345" t="str">
            <v>SJM</v>
          </cell>
        </row>
        <row r="346">
          <cell r="C346" t="str">
            <v>SIN</v>
          </cell>
        </row>
        <row r="347">
          <cell r="C347" t="str">
            <v>SIM</v>
          </cell>
        </row>
        <row r="348">
          <cell r="C348" t="str">
            <v>SIG</v>
          </cell>
        </row>
        <row r="349">
          <cell r="C349" t="str">
            <v>SIC</v>
          </cell>
        </row>
        <row r="350">
          <cell r="C350" t="str">
            <v>SIB</v>
          </cell>
        </row>
        <row r="351">
          <cell r="C351" t="str">
            <v>SI</v>
          </cell>
        </row>
        <row r="352">
          <cell r="C352" t="str">
            <v>SHT</v>
          </cell>
        </row>
        <row r="353">
          <cell r="C353" t="str">
            <v>SHS</v>
          </cell>
        </row>
        <row r="354">
          <cell r="C354" t="str">
            <v>SHC</v>
          </cell>
        </row>
        <row r="355">
          <cell r="C355" t="str">
            <v>SGN</v>
          </cell>
        </row>
        <row r="356">
          <cell r="C356" t="str">
            <v>SGB</v>
          </cell>
        </row>
        <row r="357">
          <cell r="C357" t="str">
            <v>SFM</v>
          </cell>
        </row>
        <row r="358">
          <cell r="C358" t="str">
            <v>SER</v>
          </cell>
        </row>
        <row r="359">
          <cell r="C359" t="str">
            <v>SEN</v>
          </cell>
        </row>
        <row r="360">
          <cell r="C360" t="str">
            <v>SEG</v>
          </cell>
        </row>
        <row r="361">
          <cell r="C361" t="str">
            <v>SEF</v>
          </cell>
        </row>
        <row r="362">
          <cell r="C362" t="str">
            <v>SED</v>
          </cell>
        </row>
        <row r="363">
          <cell r="C363" t="str">
            <v>SEA</v>
          </cell>
        </row>
        <row r="364">
          <cell r="C364" t="str">
            <v>SE1</v>
          </cell>
        </row>
        <row r="365">
          <cell r="C365" t="str">
            <v>SDP</v>
          </cell>
        </row>
        <row r="366">
          <cell r="C366" t="str">
            <v>SDM</v>
          </cell>
        </row>
        <row r="367">
          <cell r="C367" t="str">
            <v>SDI</v>
          </cell>
        </row>
        <row r="368">
          <cell r="C368" t="str">
            <v>SCW</v>
          </cell>
        </row>
        <row r="369">
          <cell r="C369" t="str">
            <v>SCR</v>
          </cell>
        </row>
        <row r="370">
          <cell r="C370" t="str">
            <v>SCN</v>
          </cell>
        </row>
        <row r="371">
          <cell r="C371" t="str">
            <v>SCK</v>
          </cell>
        </row>
        <row r="372">
          <cell r="C372" t="str">
            <v>SCI</v>
          </cell>
        </row>
        <row r="373">
          <cell r="C373" t="str">
            <v>SCH</v>
          </cell>
        </row>
        <row r="374">
          <cell r="C374" t="str">
            <v>SCG</v>
          </cell>
        </row>
        <row r="375">
          <cell r="C375" t="str">
            <v>SCA</v>
          </cell>
        </row>
        <row r="376">
          <cell r="C376" t="str">
            <v>SBN</v>
          </cell>
        </row>
        <row r="377">
          <cell r="C377" t="str">
            <v>SBM</v>
          </cell>
        </row>
        <row r="378">
          <cell r="C378" t="str">
            <v>SBI</v>
          </cell>
        </row>
        <row r="379">
          <cell r="C379" t="str">
            <v>SBC</v>
          </cell>
        </row>
        <row r="380">
          <cell r="C380" t="str">
            <v>SAY</v>
          </cell>
        </row>
        <row r="381">
          <cell r="C381" t="str">
            <v>SAU</v>
          </cell>
        </row>
        <row r="382">
          <cell r="C382" t="str">
            <v>SAT</v>
          </cell>
        </row>
        <row r="383">
          <cell r="C383" t="str">
            <v>SAS</v>
          </cell>
        </row>
        <row r="384">
          <cell r="C384" t="str">
            <v>SAP</v>
          </cell>
        </row>
        <row r="385">
          <cell r="C385" t="str">
            <v>SAO</v>
          </cell>
        </row>
        <row r="386">
          <cell r="C386" t="str">
            <v>SAN</v>
          </cell>
        </row>
        <row r="387">
          <cell r="C387" t="str">
            <v>SAM</v>
          </cell>
        </row>
        <row r="388">
          <cell r="C388" t="str">
            <v>SAI</v>
          </cell>
        </row>
        <row r="389">
          <cell r="C389" t="str">
            <v>SAH</v>
          </cell>
        </row>
        <row r="390">
          <cell r="C390" t="str">
            <v>SAD</v>
          </cell>
        </row>
        <row r="391">
          <cell r="C391" t="str">
            <v>SAC</v>
          </cell>
        </row>
        <row r="392">
          <cell r="C392" t="str">
            <v>SAB</v>
          </cell>
        </row>
        <row r="393">
          <cell r="C393" t="str">
            <v>S-A</v>
          </cell>
        </row>
        <row r="394">
          <cell r="C394" t="str">
            <v>RXX</v>
          </cell>
        </row>
        <row r="395">
          <cell r="C395" t="str">
            <v>RVM</v>
          </cell>
        </row>
        <row r="396">
          <cell r="C396" t="str">
            <v>RUN</v>
          </cell>
        </row>
        <row r="397">
          <cell r="C397" t="str">
            <v>RSE</v>
          </cell>
        </row>
        <row r="398">
          <cell r="C398" t="str">
            <v>RQL</v>
          </cell>
        </row>
        <row r="399">
          <cell r="C399" t="str">
            <v>RPM</v>
          </cell>
        </row>
        <row r="400">
          <cell r="C400" t="str">
            <v>RPL</v>
          </cell>
        </row>
        <row r="401">
          <cell r="C401" t="str">
            <v>RPC</v>
          </cell>
        </row>
        <row r="402">
          <cell r="C402" t="str">
            <v>ROZ</v>
          </cell>
        </row>
        <row r="403">
          <cell r="C403" t="str">
            <v>ROY</v>
          </cell>
        </row>
        <row r="404">
          <cell r="C404" t="str">
            <v>ROW</v>
          </cell>
        </row>
        <row r="405">
          <cell r="C405" t="str">
            <v>ROS</v>
          </cell>
        </row>
        <row r="406">
          <cell r="C406" t="str">
            <v>ROO</v>
          </cell>
        </row>
        <row r="407">
          <cell r="C407" t="str">
            <v>RON</v>
          </cell>
        </row>
        <row r="408">
          <cell r="C408" t="str">
            <v>ROM</v>
          </cell>
        </row>
        <row r="409">
          <cell r="C409" t="str">
            <v>ROH</v>
          </cell>
        </row>
        <row r="410">
          <cell r="C410" t="str">
            <v>RMC</v>
          </cell>
        </row>
        <row r="411">
          <cell r="C411" t="str">
            <v>RMA</v>
          </cell>
        </row>
        <row r="412">
          <cell r="C412" t="str">
            <v>RIV</v>
          </cell>
        </row>
        <row r="413">
          <cell r="C413" t="str">
            <v>RIG</v>
          </cell>
        </row>
        <row r="414">
          <cell r="C414" t="str">
            <v>RIC</v>
          </cell>
        </row>
        <row r="415">
          <cell r="C415" t="str">
            <v>RHT</v>
          </cell>
        </row>
        <row r="416">
          <cell r="C416" t="str">
            <v>RHI</v>
          </cell>
        </row>
        <row r="417">
          <cell r="C417" t="str">
            <v>RGR</v>
          </cell>
        </row>
        <row r="418">
          <cell r="C418" t="str">
            <v>RFM</v>
          </cell>
        </row>
        <row r="419">
          <cell r="C419" t="str">
            <v>REX</v>
          </cell>
        </row>
        <row r="420">
          <cell r="C420" t="str">
            <v>REV</v>
          </cell>
        </row>
        <row r="421">
          <cell r="C421" t="str">
            <v>RET</v>
          </cell>
        </row>
        <row r="422">
          <cell r="C422" t="str">
            <v>RES</v>
          </cell>
        </row>
        <row r="423">
          <cell r="C423" t="str">
            <v>REP</v>
          </cell>
        </row>
        <row r="424">
          <cell r="C424" t="str">
            <v>REM</v>
          </cell>
        </row>
        <row r="425">
          <cell r="C425" t="str">
            <v>REL</v>
          </cell>
        </row>
        <row r="426">
          <cell r="C426" t="str">
            <v>REH</v>
          </cell>
        </row>
        <row r="427">
          <cell r="C427" t="str">
            <v>REG</v>
          </cell>
        </row>
        <row r="428">
          <cell r="C428" t="str">
            <v>REE</v>
          </cell>
        </row>
        <row r="429">
          <cell r="C429" t="str">
            <v>REC</v>
          </cell>
        </row>
        <row r="430">
          <cell r="C430" t="str">
            <v>REB</v>
          </cell>
        </row>
        <row r="431">
          <cell r="C431" t="str">
            <v>RE4</v>
          </cell>
        </row>
        <row r="432">
          <cell r="C432" t="str">
            <v>RDX</v>
          </cell>
        </row>
        <row r="433">
          <cell r="C433" t="str">
            <v>RCN</v>
          </cell>
        </row>
        <row r="434">
          <cell r="C434" t="str">
            <v>RCE</v>
          </cell>
        </row>
        <row r="435">
          <cell r="C435" t="str">
            <v>RAU</v>
          </cell>
        </row>
        <row r="436">
          <cell r="C436" t="str">
            <v>RAP</v>
          </cell>
        </row>
        <row r="437">
          <cell r="C437" t="str">
            <v>RAM</v>
          </cell>
        </row>
        <row r="438">
          <cell r="C438" t="str">
            <v>RAC</v>
          </cell>
        </row>
        <row r="439">
          <cell r="C439" t="str">
            <v>R82</v>
          </cell>
        </row>
        <row r="440">
          <cell r="C440" t="str">
            <v>QUM</v>
          </cell>
        </row>
        <row r="441">
          <cell r="C441" t="str">
            <v>QUI</v>
          </cell>
        </row>
        <row r="442">
          <cell r="C442" t="str">
            <v>QUA</v>
          </cell>
        </row>
        <row r="443">
          <cell r="C443" t="str">
            <v>PXH</v>
          </cell>
        </row>
        <row r="444">
          <cell r="C444" t="str">
            <v>PUX</v>
          </cell>
        </row>
        <row r="445">
          <cell r="C445" t="str">
            <v>PUT</v>
          </cell>
        </row>
        <row r="446">
          <cell r="C446" t="str">
            <v>PUS</v>
          </cell>
        </row>
        <row r="447">
          <cell r="C447" t="str">
            <v>PUR</v>
          </cell>
        </row>
        <row r="448">
          <cell r="C448" t="str">
            <v>PUL</v>
          </cell>
        </row>
        <row r="449">
          <cell r="C449" t="str">
            <v>PTX</v>
          </cell>
        </row>
        <row r="450">
          <cell r="C450" t="str">
            <v>PTH</v>
          </cell>
        </row>
        <row r="451">
          <cell r="C451" t="str">
            <v>PST</v>
          </cell>
        </row>
        <row r="452">
          <cell r="C452" t="str">
            <v>PSP</v>
          </cell>
        </row>
        <row r="453">
          <cell r="C453" t="str">
            <v>PSH</v>
          </cell>
        </row>
        <row r="454">
          <cell r="C454" t="str">
            <v>PRX</v>
          </cell>
        </row>
        <row r="455">
          <cell r="C455" t="str">
            <v>PRU</v>
          </cell>
        </row>
        <row r="456">
          <cell r="C456" t="str">
            <v>PRT</v>
          </cell>
        </row>
        <row r="457">
          <cell r="C457" t="str">
            <v>PRS</v>
          </cell>
        </row>
        <row r="458">
          <cell r="C458" t="str">
            <v>PRR</v>
          </cell>
        </row>
        <row r="459">
          <cell r="C459" t="str">
            <v>PRP</v>
          </cell>
        </row>
        <row r="460">
          <cell r="C460" t="str">
            <v>PRO</v>
          </cell>
        </row>
        <row r="461">
          <cell r="C461" t="str">
            <v>PRN</v>
          </cell>
        </row>
        <row r="462">
          <cell r="C462" t="str">
            <v>PRM</v>
          </cell>
        </row>
        <row r="463">
          <cell r="C463" t="str">
            <v>PRI</v>
          </cell>
        </row>
        <row r="464">
          <cell r="C464" t="str">
            <v>PRG</v>
          </cell>
        </row>
        <row r="465">
          <cell r="C465" t="str">
            <v>PRF</v>
          </cell>
        </row>
        <row r="466">
          <cell r="C466" t="str">
            <v>PRE</v>
          </cell>
        </row>
        <row r="467">
          <cell r="C467" t="str">
            <v>PRC</v>
          </cell>
        </row>
        <row r="468">
          <cell r="C468" t="str">
            <v>PR1</v>
          </cell>
        </row>
        <row r="469">
          <cell r="C469" t="str">
            <v>PR</v>
          </cell>
        </row>
        <row r="470">
          <cell r="C470" t="str">
            <v>PPG</v>
          </cell>
        </row>
        <row r="471">
          <cell r="C471" t="str">
            <v>POR</v>
          </cell>
        </row>
        <row r="472">
          <cell r="C472" t="str">
            <v>POL</v>
          </cell>
        </row>
        <row r="473">
          <cell r="C473" t="str">
            <v>POC</v>
          </cell>
        </row>
        <row r="474">
          <cell r="C474" t="str">
            <v>PNX</v>
          </cell>
        </row>
        <row r="475">
          <cell r="C475" t="str">
            <v>PNF</v>
          </cell>
        </row>
        <row r="476">
          <cell r="C476" t="str">
            <v>PNE</v>
          </cell>
        </row>
        <row r="477">
          <cell r="C477" t="str">
            <v>PNB</v>
          </cell>
        </row>
        <row r="478">
          <cell r="C478" t="str">
            <v>PMT</v>
          </cell>
        </row>
        <row r="479">
          <cell r="C479" t="str">
            <v>PMO</v>
          </cell>
        </row>
        <row r="480">
          <cell r="C480" t="str">
            <v>PML</v>
          </cell>
        </row>
        <row r="481">
          <cell r="C481" t="str">
            <v>PMD</v>
          </cell>
        </row>
        <row r="482">
          <cell r="C482" t="str">
            <v>PLY</v>
          </cell>
        </row>
        <row r="483">
          <cell r="C483" t="str">
            <v>PLM</v>
          </cell>
        </row>
        <row r="484">
          <cell r="C484" t="str">
            <v>PLL</v>
          </cell>
        </row>
        <row r="485">
          <cell r="C485" t="str">
            <v>PLA</v>
          </cell>
        </row>
        <row r="486">
          <cell r="C486" t="str">
            <v>PIN</v>
          </cell>
        </row>
        <row r="487">
          <cell r="C487" t="str">
            <v>PI2</v>
          </cell>
        </row>
        <row r="488">
          <cell r="C488" t="str">
            <v>PI1</v>
          </cell>
        </row>
        <row r="489">
          <cell r="C489" t="str">
            <v>PHY</v>
          </cell>
        </row>
        <row r="490">
          <cell r="C490" t="str">
            <v>PHX</v>
          </cell>
        </row>
        <row r="491">
          <cell r="C491" t="str">
            <v>PHS</v>
          </cell>
        </row>
        <row r="492">
          <cell r="C492" t="str">
            <v>PHQ</v>
          </cell>
        </row>
        <row r="493">
          <cell r="C493" t="str">
            <v>PHP</v>
          </cell>
        </row>
        <row r="494">
          <cell r="C494" t="str">
            <v>PHO</v>
          </cell>
        </row>
        <row r="495">
          <cell r="C495" t="str">
            <v>PHM</v>
          </cell>
        </row>
        <row r="496">
          <cell r="C496" t="str">
            <v>PHK</v>
          </cell>
        </row>
        <row r="497">
          <cell r="C497" t="str">
            <v>PHI</v>
          </cell>
        </row>
        <row r="498">
          <cell r="C498" t="str">
            <v>PHH</v>
          </cell>
        </row>
        <row r="499">
          <cell r="C499" t="str">
            <v>PHG</v>
          </cell>
        </row>
        <row r="500">
          <cell r="C500" t="str">
            <v>PHA</v>
          </cell>
        </row>
        <row r="501">
          <cell r="C501" t="str">
            <v>PFX</v>
          </cell>
        </row>
        <row r="502">
          <cell r="C502" t="str">
            <v>PFM</v>
          </cell>
        </row>
        <row r="503">
          <cell r="C503" t="str">
            <v>PET</v>
          </cell>
        </row>
        <row r="504">
          <cell r="C504" t="str">
            <v>PES</v>
          </cell>
        </row>
        <row r="505">
          <cell r="C505" t="str">
            <v>PER</v>
          </cell>
        </row>
        <row r="506">
          <cell r="C506" t="str">
            <v>PEN</v>
          </cell>
        </row>
        <row r="507">
          <cell r="C507" t="str">
            <v>PEM</v>
          </cell>
        </row>
        <row r="508">
          <cell r="C508" t="str">
            <v>PEL</v>
          </cell>
        </row>
        <row r="509">
          <cell r="C509" t="str">
            <v>PED</v>
          </cell>
        </row>
        <row r="510">
          <cell r="C510" t="str">
            <v>PEB</v>
          </cell>
        </row>
        <row r="511">
          <cell r="C511" t="str">
            <v>PBN</v>
          </cell>
        </row>
        <row r="512">
          <cell r="C512" t="str">
            <v>PBI</v>
          </cell>
        </row>
        <row r="513">
          <cell r="C513" t="str">
            <v>PAT</v>
          </cell>
        </row>
        <row r="514">
          <cell r="C514" t="str">
            <v>PAR</v>
          </cell>
        </row>
        <row r="515">
          <cell r="C515" t="str">
            <v>PAP</v>
          </cell>
        </row>
        <row r="516">
          <cell r="C516" t="str">
            <v>PAO</v>
          </cell>
        </row>
        <row r="517">
          <cell r="C517" t="str">
            <v>PAN</v>
          </cell>
        </row>
        <row r="518">
          <cell r="C518" t="str">
            <v>PAL</v>
          </cell>
        </row>
        <row r="519">
          <cell r="C519" t="str">
            <v>PAK</v>
          </cell>
        </row>
        <row r="520">
          <cell r="C520" t="str">
            <v>PAJ</v>
          </cell>
        </row>
        <row r="521">
          <cell r="C521" t="str">
            <v>PAH</v>
          </cell>
        </row>
        <row r="522">
          <cell r="C522" t="str">
            <v>PAB</v>
          </cell>
        </row>
        <row r="523">
          <cell r="C523" t="str">
            <v>P1H</v>
          </cell>
        </row>
        <row r="524">
          <cell r="C524" t="str">
            <v>OXY</v>
          </cell>
        </row>
        <row r="525">
          <cell r="C525" t="str">
            <v>OXM</v>
          </cell>
        </row>
        <row r="526">
          <cell r="C526" t="str">
            <v>OWM</v>
          </cell>
        </row>
        <row r="527">
          <cell r="C527" t="str">
            <v>OTR</v>
          </cell>
        </row>
        <row r="528">
          <cell r="C528" t="str">
            <v>OTP</v>
          </cell>
        </row>
        <row r="529">
          <cell r="C529" t="str">
            <v>OTI</v>
          </cell>
        </row>
        <row r="530">
          <cell r="C530" t="str">
            <v>OSY</v>
          </cell>
        </row>
        <row r="531">
          <cell r="C531" t="str">
            <v>OST</v>
          </cell>
        </row>
        <row r="532">
          <cell r="C532" t="str">
            <v>OSS</v>
          </cell>
        </row>
        <row r="533">
          <cell r="C533" t="str">
            <v>OSI</v>
          </cell>
        </row>
        <row r="534">
          <cell r="C534" t="str">
            <v>OSE</v>
          </cell>
        </row>
        <row r="535">
          <cell r="C535" t="str">
            <v>OSD</v>
          </cell>
        </row>
        <row r="536">
          <cell r="C536" t="str">
            <v>OSC</v>
          </cell>
        </row>
        <row r="537">
          <cell r="C537" t="str">
            <v>OS2</v>
          </cell>
        </row>
        <row r="538">
          <cell r="C538" t="str">
            <v>OS1</v>
          </cell>
        </row>
        <row r="539">
          <cell r="C539" t="str">
            <v>ORT</v>
          </cell>
        </row>
        <row r="540">
          <cell r="C540" t="str">
            <v>ORS</v>
          </cell>
        </row>
        <row r="541">
          <cell r="C541" t="str">
            <v>ORR</v>
          </cell>
        </row>
        <row r="542">
          <cell r="C542" t="str">
            <v>ORP</v>
          </cell>
        </row>
        <row r="543">
          <cell r="C543" t="str">
            <v>ORO</v>
          </cell>
        </row>
        <row r="544">
          <cell r="C544" t="str">
            <v>ORN</v>
          </cell>
        </row>
        <row r="545">
          <cell r="C545" t="str">
            <v>ORK</v>
          </cell>
        </row>
        <row r="546">
          <cell r="C546" t="str">
            <v>ORI</v>
          </cell>
        </row>
        <row r="547">
          <cell r="C547" t="str">
            <v>ORH</v>
          </cell>
        </row>
        <row r="548">
          <cell r="C548" t="str">
            <v>ORG</v>
          </cell>
        </row>
        <row r="549">
          <cell r="C549" t="str">
            <v>ORF</v>
          </cell>
        </row>
        <row r="550">
          <cell r="C550" t="str">
            <v>ORD</v>
          </cell>
        </row>
        <row r="551">
          <cell r="C551" t="str">
            <v>ORB</v>
          </cell>
        </row>
        <row r="552">
          <cell r="C552" t="str">
            <v>ORA</v>
          </cell>
        </row>
        <row r="553">
          <cell r="C553" t="str">
            <v>OPT</v>
          </cell>
        </row>
        <row r="554">
          <cell r="C554" t="str">
            <v>OPS</v>
          </cell>
        </row>
        <row r="555">
          <cell r="C555" t="str">
            <v>OPO</v>
          </cell>
        </row>
        <row r="556">
          <cell r="C556" t="str">
            <v>OPE</v>
          </cell>
        </row>
        <row r="557">
          <cell r="C557" t="str">
            <v>ONX</v>
          </cell>
        </row>
        <row r="558">
          <cell r="C558" t="str">
            <v>ONT</v>
          </cell>
        </row>
        <row r="559">
          <cell r="C559" t="str">
            <v>ONS</v>
          </cell>
        </row>
        <row r="560">
          <cell r="C560" t="str">
            <v>OMT</v>
          </cell>
        </row>
        <row r="561">
          <cell r="C561" t="str">
            <v>OMR</v>
          </cell>
        </row>
        <row r="562">
          <cell r="C562" t="str">
            <v>OLY</v>
          </cell>
        </row>
        <row r="563">
          <cell r="C563" t="str">
            <v>OLT</v>
          </cell>
        </row>
        <row r="564">
          <cell r="C564" t="str">
            <v>OLI</v>
          </cell>
        </row>
        <row r="565">
          <cell r="C565" t="str">
            <v>OKN</v>
          </cell>
        </row>
        <row r="566">
          <cell r="C566" t="str">
            <v>OHT</v>
          </cell>
        </row>
        <row r="567">
          <cell r="C567" t="str">
            <v>OHS</v>
          </cell>
        </row>
        <row r="568">
          <cell r="C568" t="str">
            <v>OCU</v>
          </cell>
        </row>
        <row r="569">
          <cell r="C569" t="str">
            <v>OCT</v>
          </cell>
        </row>
        <row r="570">
          <cell r="C570" t="str">
            <v>OCR</v>
          </cell>
        </row>
        <row r="571">
          <cell r="C571" t="str">
            <v>OCO</v>
          </cell>
        </row>
        <row r="572">
          <cell r="C572" t="str">
            <v>OCL</v>
          </cell>
        </row>
        <row r="573">
          <cell r="C573" t="str">
            <v>OBT</v>
          </cell>
        </row>
        <row r="574">
          <cell r="C574" t="str">
            <v>OAS</v>
          </cell>
        </row>
        <row r="575">
          <cell r="C575" t="str">
            <v>OAB</v>
          </cell>
        </row>
        <row r="576">
          <cell r="C576" t="str">
            <v>NWM</v>
          </cell>
        </row>
        <row r="577">
          <cell r="C577" t="str">
            <v>NUV</v>
          </cell>
        </row>
        <row r="578">
          <cell r="C578" t="str">
            <v>NUT</v>
          </cell>
        </row>
        <row r="579">
          <cell r="C579" t="str">
            <v>NUM</v>
          </cell>
        </row>
        <row r="580">
          <cell r="C580" t="str">
            <v>NTS</v>
          </cell>
        </row>
        <row r="581">
          <cell r="C581" t="str">
            <v>NTR</v>
          </cell>
        </row>
        <row r="582">
          <cell r="C582" t="str">
            <v>NSO</v>
          </cell>
        </row>
        <row r="583">
          <cell r="C583" t="str">
            <v>NRK</v>
          </cell>
        </row>
        <row r="584">
          <cell r="C584" t="str">
            <v>NPP</v>
          </cell>
        </row>
        <row r="585">
          <cell r="C585" t="str">
            <v>NOV</v>
          </cell>
        </row>
        <row r="586">
          <cell r="C586" t="str">
            <v>NOR</v>
          </cell>
        </row>
        <row r="587">
          <cell r="C587" t="str">
            <v>NOO</v>
          </cell>
        </row>
        <row r="588">
          <cell r="C588" t="str">
            <v>NMT</v>
          </cell>
        </row>
        <row r="589">
          <cell r="C589" t="str">
            <v>NIP</v>
          </cell>
        </row>
        <row r="590">
          <cell r="C590" t="str">
            <v>NIN</v>
          </cell>
        </row>
        <row r="591">
          <cell r="C591" t="str">
            <v>NIE</v>
          </cell>
        </row>
        <row r="592">
          <cell r="C592" t="str">
            <v>NID</v>
          </cell>
        </row>
        <row r="593">
          <cell r="C593" t="str">
            <v>NGC</v>
          </cell>
        </row>
        <row r="594">
          <cell r="C594" t="str">
            <v>NFI</v>
          </cell>
        </row>
        <row r="595">
          <cell r="C595" t="str">
            <v>NEW</v>
          </cell>
        </row>
        <row r="596">
          <cell r="C596" t="str">
            <v>NEU</v>
          </cell>
        </row>
        <row r="597">
          <cell r="C597" t="str">
            <v>NET</v>
          </cell>
        </row>
        <row r="598">
          <cell r="C598" t="str">
            <v>NEH</v>
          </cell>
        </row>
        <row r="599">
          <cell r="C599" t="str">
            <v>NDC</v>
          </cell>
        </row>
        <row r="600">
          <cell r="C600" t="str">
            <v>NAV</v>
          </cell>
        </row>
        <row r="601">
          <cell r="C601" t="str">
            <v>NAT</v>
          </cell>
        </row>
        <row r="602">
          <cell r="C602" t="str">
            <v>NAI</v>
          </cell>
        </row>
        <row r="603">
          <cell r="C603" t="str">
            <v>NAE</v>
          </cell>
        </row>
        <row r="604">
          <cell r="C604" t="str">
            <v>MYL</v>
          </cell>
        </row>
        <row r="605">
          <cell r="C605" t="str">
            <v>MTR</v>
          </cell>
        </row>
        <row r="606">
          <cell r="C606" t="str">
            <v>MTH</v>
          </cell>
        </row>
        <row r="607">
          <cell r="C607" t="str">
            <v>MTB</v>
          </cell>
        </row>
        <row r="608">
          <cell r="C608" t="str">
            <v>MSM</v>
          </cell>
        </row>
        <row r="609">
          <cell r="C609" t="str">
            <v>MSL</v>
          </cell>
        </row>
        <row r="610">
          <cell r="C610" t="str">
            <v>MSD</v>
          </cell>
        </row>
        <row r="611">
          <cell r="C611" t="str">
            <v>MRW</v>
          </cell>
        </row>
        <row r="612">
          <cell r="C612" t="str">
            <v>MRT</v>
          </cell>
        </row>
        <row r="613">
          <cell r="C613" t="str">
            <v>MRA</v>
          </cell>
        </row>
        <row r="614">
          <cell r="C614" t="str">
            <v>MQT</v>
          </cell>
        </row>
        <row r="615">
          <cell r="C615" t="str">
            <v>MPS</v>
          </cell>
        </row>
        <row r="616">
          <cell r="C616" t="str">
            <v>MPO</v>
          </cell>
        </row>
        <row r="617">
          <cell r="C617" t="str">
            <v>MPJ</v>
          </cell>
        </row>
        <row r="618">
          <cell r="C618" t="str">
            <v>MPH</v>
          </cell>
        </row>
        <row r="619">
          <cell r="C619" t="str">
            <v>MOS</v>
          </cell>
        </row>
        <row r="620">
          <cell r="C620" t="str">
            <v>MOR</v>
          </cell>
        </row>
        <row r="621">
          <cell r="C621" t="str">
            <v>MOO</v>
          </cell>
        </row>
        <row r="622">
          <cell r="C622" t="str">
            <v>MON</v>
          </cell>
        </row>
        <row r="623">
          <cell r="C623" t="str">
            <v>MOL</v>
          </cell>
        </row>
        <row r="624">
          <cell r="C624" t="str">
            <v>MOH</v>
          </cell>
        </row>
        <row r="625">
          <cell r="C625" t="str">
            <v>MOB</v>
          </cell>
        </row>
        <row r="626">
          <cell r="C626" t="str">
            <v>MNM</v>
          </cell>
        </row>
        <row r="627">
          <cell r="C627" t="str">
            <v>MNL</v>
          </cell>
        </row>
        <row r="628">
          <cell r="C628" t="str">
            <v>MMS</v>
          </cell>
        </row>
        <row r="629">
          <cell r="C629" t="str">
            <v>MMG</v>
          </cell>
        </row>
        <row r="630">
          <cell r="C630" t="str">
            <v>MME</v>
          </cell>
        </row>
        <row r="631">
          <cell r="C631" t="str">
            <v>MMD</v>
          </cell>
        </row>
        <row r="632">
          <cell r="C632" t="str">
            <v>MLS</v>
          </cell>
        </row>
        <row r="633">
          <cell r="C633" t="str">
            <v>MLO</v>
          </cell>
        </row>
        <row r="634">
          <cell r="C634" t="str">
            <v>MLM</v>
          </cell>
        </row>
        <row r="635">
          <cell r="C635" t="str">
            <v>MLL</v>
          </cell>
        </row>
        <row r="636">
          <cell r="C636" t="str">
            <v>MLK</v>
          </cell>
        </row>
        <row r="637">
          <cell r="C637" t="str">
            <v>MLE</v>
          </cell>
        </row>
        <row r="638">
          <cell r="C638" t="str">
            <v>MLC</v>
          </cell>
        </row>
        <row r="639">
          <cell r="C639" t="str">
            <v>MLA</v>
          </cell>
        </row>
        <row r="640">
          <cell r="C640" t="str">
            <v>ML3</v>
          </cell>
        </row>
        <row r="641">
          <cell r="C641" t="str">
            <v>ML2</v>
          </cell>
        </row>
        <row r="642">
          <cell r="C642" t="str">
            <v>ML1</v>
          </cell>
        </row>
        <row r="643">
          <cell r="C643" t="str">
            <v>MIV</v>
          </cell>
        </row>
        <row r="644">
          <cell r="C644" t="str">
            <v>MIT</v>
          </cell>
        </row>
        <row r="645">
          <cell r="C645" t="str">
            <v>MIS</v>
          </cell>
        </row>
        <row r="646">
          <cell r="C646" t="str">
            <v>MIR</v>
          </cell>
        </row>
        <row r="647">
          <cell r="C647" t="str">
            <v>MIO</v>
          </cell>
        </row>
        <row r="648">
          <cell r="C648" t="str">
            <v>MIN</v>
          </cell>
        </row>
        <row r="649">
          <cell r="C649" t="str">
            <v>MIK</v>
          </cell>
        </row>
        <row r="650">
          <cell r="C650" t="str">
            <v>MII</v>
          </cell>
        </row>
        <row r="651">
          <cell r="C651" t="str">
            <v>MIH</v>
          </cell>
        </row>
        <row r="652">
          <cell r="C652" t="str">
            <v>MIF</v>
          </cell>
        </row>
        <row r="653">
          <cell r="C653" t="str">
            <v>MIE</v>
          </cell>
        </row>
        <row r="654">
          <cell r="C654" t="str">
            <v>MID</v>
          </cell>
        </row>
        <row r="655">
          <cell r="C655" t="str">
            <v>MIC</v>
          </cell>
        </row>
        <row r="656">
          <cell r="C656" t="str">
            <v>MIB</v>
          </cell>
        </row>
        <row r="657">
          <cell r="C657" t="str">
            <v>MI1</v>
          </cell>
        </row>
        <row r="658">
          <cell r="C658" t="str">
            <v>MHC</v>
          </cell>
        </row>
        <row r="659">
          <cell r="C659" t="str">
            <v>MGG</v>
          </cell>
        </row>
        <row r="660">
          <cell r="C660" t="str">
            <v>MEX</v>
          </cell>
        </row>
        <row r="661">
          <cell r="C661" t="str">
            <v>MET</v>
          </cell>
        </row>
        <row r="662">
          <cell r="C662" t="str">
            <v>MES</v>
          </cell>
        </row>
        <row r="663">
          <cell r="C663" t="str">
            <v>MER</v>
          </cell>
        </row>
        <row r="664">
          <cell r="C664" t="str">
            <v>MEQ</v>
          </cell>
        </row>
        <row r="665">
          <cell r="C665" t="str">
            <v>MEO</v>
          </cell>
        </row>
        <row r="666">
          <cell r="C666" t="str">
            <v>MEM</v>
          </cell>
        </row>
        <row r="667">
          <cell r="C667" t="str">
            <v>MEL</v>
          </cell>
        </row>
        <row r="668">
          <cell r="C668" t="str">
            <v>MEI</v>
          </cell>
        </row>
        <row r="669">
          <cell r="C669" t="str">
            <v>MEG</v>
          </cell>
        </row>
        <row r="670">
          <cell r="C670" t="str">
            <v>MEE</v>
          </cell>
        </row>
        <row r="671">
          <cell r="C671" t="str">
            <v>MED</v>
          </cell>
        </row>
        <row r="672">
          <cell r="C672" t="str">
            <v>MEC</v>
          </cell>
        </row>
        <row r="673">
          <cell r="C673" t="str">
            <v>MEA</v>
          </cell>
        </row>
        <row r="674">
          <cell r="C674" t="str">
            <v>ME2</v>
          </cell>
        </row>
        <row r="675">
          <cell r="C675" t="str">
            <v>ME1</v>
          </cell>
        </row>
        <row r="676">
          <cell r="C676" t="str">
            <v>MDX</v>
          </cell>
        </row>
        <row r="677">
          <cell r="C677" t="str">
            <v>MDW</v>
          </cell>
        </row>
        <row r="678">
          <cell r="C678" t="str">
            <v>MDV</v>
          </cell>
        </row>
        <row r="679">
          <cell r="C679" t="str">
            <v>MDU</v>
          </cell>
        </row>
        <row r="680">
          <cell r="C680" t="str">
            <v>MDT</v>
          </cell>
        </row>
        <row r="681">
          <cell r="C681" t="str">
            <v>MDS</v>
          </cell>
        </row>
        <row r="682">
          <cell r="C682" t="str">
            <v>MDN</v>
          </cell>
        </row>
        <row r="683">
          <cell r="C683" t="str">
            <v>MDM</v>
          </cell>
        </row>
        <row r="684">
          <cell r="C684" t="str">
            <v>MDL</v>
          </cell>
        </row>
        <row r="685">
          <cell r="C685" t="str">
            <v>MDI</v>
          </cell>
        </row>
        <row r="686">
          <cell r="C686" t="str">
            <v>MDH</v>
          </cell>
        </row>
        <row r="687">
          <cell r="C687" t="str">
            <v>MDG</v>
          </cell>
        </row>
        <row r="688">
          <cell r="C688" t="str">
            <v>MDF</v>
          </cell>
        </row>
        <row r="689">
          <cell r="C689" t="str">
            <v>MDE</v>
          </cell>
        </row>
        <row r="690">
          <cell r="C690" t="str">
            <v>MDD</v>
          </cell>
        </row>
        <row r="691">
          <cell r="C691" t="str">
            <v>MDC</v>
          </cell>
        </row>
        <row r="692">
          <cell r="C692" t="str">
            <v>MDB</v>
          </cell>
        </row>
        <row r="693">
          <cell r="C693" t="str">
            <v>MDA</v>
          </cell>
        </row>
        <row r="694">
          <cell r="C694" t="str">
            <v>MCV</v>
          </cell>
        </row>
        <row r="695">
          <cell r="C695" t="str">
            <v>MCS</v>
          </cell>
        </row>
        <row r="696">
          <cell r="C696" t="str">
            <v>MCO</v>
          </cell>
        </row>
        <row r="697">
          <cell r="C697" t="str">
            <v>MCE</v>
          </cell>
        </row>
        <row r="698">
          <cell r="C698" t="str">
            <v>MCC</v>
          </cell>
        </row>
        <row r="699">
          <cell r="C699" t="str">
            <v>MCA</v>
          </cell>
        </row>
        <row r="700">
          <cell r="C700" t="str">
            <v>MC1</v>
          </cell>
        </row>
        <row r="701">
          <cell r="C701" t="str">
            <v>MBP</v>
          </cell>
        </row>
        <row r="702">
          <cell r="C702" t="str">
            <v>MBC</v>
          </cell>
        </row>
        <row r="703">
          <cell r="C703" t="str">
            <v>MAX</v>
          </cell>
        </row>
        <row r="704">
          <cell r="C704" t="str">
            <v>MAT</v>
          </cell>
        </row>
        <row r="705">
          <cell r="C705" t="str">
            <v>MAR</v>
          </cell>
        </row>
        <row r="706">
          <cell r="C706" t="str">
            <v>MAP</v>
          </cell>
        </row>
        <row r="707">
          <cell r="C707" t="str">
            <v>MAN</v>
          </cell>
        </row>
        <row r="708">
          <cell r="C708" t="str">
            <v>MAM</v>
          </cell>
        </row>
        <row r="709">
          <cell r="C709" t="str">
            <v>MAL</v>
          </cell>
        </row>
        <row r="710">
          <cell r="C710" t="str">
            <v>MAJ</v>
          </cell>
        </row>
        <row r="711">
          <cell r="C711" t="str">
            <v>MAF</v>
          </cell>
        </row>
        <row r="712">
          <cell r="C712" t="str">
            <v>MAC</v>
          </cell>
        </row>
        <row r="713">
          <cell r="C713" t="str">
            <v>MA1</v>
          </cell>
        </row>
        <row r="714">
          <cell r="C714" t="str">
            <v>LUT</v>
          </cell>
        </row>
        <row r="715">
          <cell r="C715" t="str">
            <v>LTS</v>
          </cell>
        </row>
        <row r="716">
          <cell r="C716" t="str">
            <v>LSK</v>
          </cell>
        </row>
        <row r="717">
          <cell r="C717" t="str">
            <v>LRM</v>
          </cell>
        </row>
        <row r="718">
          <cell r="C718" t="str">
            <v>LRG</v>
          </cell>
        </row>
        <row r="719">
          <cell r="C719" t="str">
            <v>LRD</v>
          </cell>
        </row>
        <row r="720">
          <cell r="C720" t="str">
            <v>LPS</v>
          </cell>
        </row>
        <row r="721">
          <cell r="C721" t="str">
            <v>LPE</v>
          </cell>
        </row>
        <row r="722">
          <cell r="C722" t="str">
            <v>LOM</v>
          </cell>
        </row>
        <row r="723">
          <cell r="C723" t="str">
            <v>LMV</v>
          </cell>
        </row>
        <row r="724">
          <cell r="C724" t="str">
            <v>LMT</v>
          </cell>
        </row>
        <row r="725">
          <cell r="C725" t="str">
            <v>LME</v>
          </cell>
        </row>
        <row r="726">
          <cell r="C726" t="str">
            <v>LMA</v>
          </cell>
        </row>
        <row r="727">
          <cell r="C727" t="str">
            <v>LM2</v>
          </cell>
        </row>
        <row r="728">
          <cell r="C728" t="str">
            <v>LM1</v>
          </cell>
        </row>
        <row r="729">
          <cell r="C729" t="str">
            <v>LIV</v>
          </cell>
        </row>
        <row r="730">
          <cell r="C730" t="str">
            <v>LIN</v>
          </cell>
        </row>
        <row r="731">
          <cell r="C731" t="str">
            <v>LIM</v>
          </cell>
        </row>
        <row r="732">
          <cell r="C732" t="str">
            <v>LIL</v>
          </cell>
        </row>
        <row r="733">
          <cell r="C733" t="str">
            <v>LIF</v>
          </cell>
        </row>
        <row r="734">
          <cell r="C734" t="str">
            <v>LIC</v>
          </cell>
        </row>
        <row r="735">
          <cell r="C735" t="str">
            <v>LGL</v>
          </cell>
        </row>
        <row r="736">
          <cell r="C736" t="str">
            <v>LFV</v>
          </cell>
        </row>
        <row r="737">
          <cell r="C737" t="str">
            <v>LFC</v>
          </cell>
        </row>
        <row r="738">
          <cell r="C738" t="str">
            <v>LEV</v>
          </cell>
        </row>
        <row r="739">
          <cell r="C739" t="str">
            <v>LET</v>
          </cell>
        </row>
        <row r="740">
          <cell r="C740" t="str">
            <v>LEP</v>
          </cell>
        </row>
        <row r="741">
          <cell r="C741" t="str">
            <v>LEO</v>
          </cell>
        </row>
        <row r="742">
          <cell r="C742" t="str">
            <v>LEC</v>
          </cell>
        </row>
        <row r="743">
          <cell r="C743" t="str">
            <v>LBM</v>
          </cell>
        </row>
        <row r="744">
          <cell r="C744" t="str">
            <v>LBB</v>
          </cell>
        </row>
        <row r="745">
          <cell r="C745" t="str">
            <v>LAZ</v>
          </cell>
        </row>
        <row r="746">
          <cell r="C746" t="str">
            <v>LAI</v>
          </cell>
        </row>
        <row r="747">
          <cell r="C747" t="str">
            <v>LAF</v>
          </cell>
        </row>
        <row r="748">
          <cell r="C748" t="str">
            <v>LAC</v>
          </cell>
        </row>
        <row r="749">
          <cell r="C749" t="str">
            <v>LAA</v>
          </cell>
        </row>
        <row r="750">
          <cell r="C750" t="str">
            <v>KYO</v>
          </cell>
        </row>
        <row r="751">
          <cell r="C751" t="str">
            <v>KWS</v>
          </cell>
        </row>
        <row r="752">
          <cell r="C752" t="str">
            <v>KWI</v>
          </cell>
        </row>
        <row r="753">
          <cell r="C753" t="str">
            <v>KVS</v>
          </cell>
        </row>
        <row r="754">
          <cell r="C754" t="str">
            <v>KVK</v>
          </cell>
        </row>
        <row r="755">
          <cell r="C755" t="str">
            <v>KUP</v>
          </cell>
        </row>
        <row r="756">
          <cell r="C756" t="str">
            <v>KRE</v>
          </cell>
        </row>
        <row r="757">
          <cell r="C757" t="str">
            <v>KOX</v>
          </cell>
        </row>
        <row r="758">
          <cell r="C758" t="str">
            <v>KOW</v>
          </cell>
        </row>
        <row r="759">
          <cell r="C759" t="str">
            <v>KON</v>
          </cell>
        </row>
        <row r="760">
          <cell r="C760" t="str">
            <v>KMP</v>
          </cell>
        </row>
        <row r="761">
          <cell r="C761" t="str">
            <v>KMD</v>
          </cell>
        </row>
        <row r="762">
          <cell r="C762" t="str">
            <v>KLM</v>
          </cell>
        </row>
        <row r="763">
          <cell r="C763" t="str">
            <v>KLE</v>
          </cell>
        </row>
        <row r="764">
          <cell r="C764" t="str">
            <v>KKM</v>
          </cell>
        </row>
        <row r="765">
          <cell r="C765" t="str">
            <v>KJH</v>
          </cell>
        </row>
        <row r="766">
          <cell r="C766" t="str">
            <v>KIS</v>
          </cell>
        </row>
        <row r="767">
          <cell r="C767" t="str">
            <v>KIN</v>
          </cell>
        </row>
        <row r="768">
          <cell r="C768" t="str">
            <v>KIM</v>
          </cell>
        </row>
        <row r="769">
          <cell r="C769" t="str">
            <v>KIK</v>
          </cell>
        </row>
        <row r="770">
          <cell r="C770" t="str">
            <v>KEN</v>
          </cell>
        </row>
        <row r="771">
          <cell r="C771" t="str">
            <v>KCK</v>
          </cell>
        </row>
        <row r="772">
          <cell r="C772" t="str">
            <v>KCI</v>
          </cell>
        </row>
        <row r="773">
          <cell r="C773" t="str">
            <v>KAN</v>
          </cell>
        </row>
        <row r="774">
          <cell r="C774" t="str">
            <v>KAL</v>
          </cell>
        </row>
        <row r="775">
          <cell r="C775" t="str">
            <v>KAK</v>
          </cell>
        </row>
        <row r="776">
          <cell r="C776" t="str">
            <v>KAG</v>
          </cell>
        </row>
        <row r="777">
          <cell r="C777" t="str">
            <v>KAC</v>
          </cell>
        </row>
        <row r="778">
          <cell r="C778" t="str">
            <v>KA1</v>
          </cell>
        </row>
        <row r="779">
          <cell r="C779" t="str">
            <v>K2M</v>
          </cell>
        </row>
        <row r="780">
          <cell r="C780" t="str">
            <v>JUZ</v>
          </cell>
        </row>
        <row r="781">
          <cell r="C781" t="str">
            <v>JUN</v>
          </cell>
        </row>
        <row r="782">
          <cell r="C782" t="str">
            <v>JTC</v>
          </cell>
        </row>
        <row r="783">
          <cell r="C783" t="str">
            <v>JOT</v>
          </cell>
        </row>
        <row r="784">
          <cell r="C784" t="str">
            <v>JOK</v>
          </cell>
        </row>
        <row r="785">
          <cell r="C785" t="str">
            <v>JOI</v>
          </cell>
        </row>
        <row r="786">
          <cell r="C786" t="str">
            <v>JO2</v>
          </cell>
        </row>
        <row r="787">
          <cell r="C787" t="str">
            <v>JO1</v>
          </cell>
        </row>
        <row r="788">
          <cell r="C788" t="str">
            <v>JNV</v>
          </cell>
        </row>
        <row r="789">
          <cell r="C789" t="str">
            <v>JHI</v>
          </cell>
        </row>
        <row r="790">
          <cell r="C790" t="str">
            <v>JEN</v>
          </cell>
        </row>
        <row r="791">
          <cell r="C791" t="str">
            <v>JEL</v>
          </cell>
        </row>
        <row r="792">
          <cell r="C792" t="str">
            <v>JCM</v>
          </cell>
        </row>
        <row r="793">
          <cell r="C793" t="str">
            <v>JAJ</v>
          </cell>
        </row>
        <row r="794">
          <cell r="C794" t="str">
            <v>IVT</v>
          </cell>
        </row>
        <row r="795">
          <cell r="C795" t="str">
            <v>IVS</v>
          </cell>
        </row>
        <row r="796">
          <cell r="C796" t="str">
            <v>IVO</v>
          </cell>
        </row>
        <row r="797">
          <cell r="C797" t="str">
            <v>IV1</v>
          </cell>
        </row>
        <row r="798">
          <cell r="C798" t="str">
            <v>ITT</v>
          </cell>
        </row>
        <row r="799">
          <cell r="C799" t="str">
            <v>ITR</v>
          </cell>
        </row>
        <row r="800">
          <cell r="C800" t="str">
            <v>ITM</v>
          </cell>
        </row>
        <row r="801">
          <cell r="C801" t="str">
            <v>ITG</v>
          </cell>
        </row>
        <row r="802">
          <cell r="C802" t="str">
            <v>ISU</v>
          </cell>
        </row>
        <row r="803">
          <cell r="C803" t="str">
            <v>ISS</v>
          </cell>
        </row>
        <row r="804">
          <cell r="C804" t="str">
            <v>ISP</v>
          </cell>
        </row>
        <row r="805">
          <cell r="C805" t="str">
            <v>ISM</v>
          </cell>
        </row>
        <row r="806">
          <cell r="C806" t="str">
            <v>ISI</v>
          </cell>
        </row>
        <row r="807">
          <cell r="C807" t="str">
            <v>ISC</v>
          </cell>
        </row>
        <row r="808">
          <cell r="C808" t="str">
            <v>IOH</v>
          </cell>
        </row>
        <row r="809">
          <cell r="C809" t="str">
            <v>INV</v>
          </cell>
        </row>
        <row r="810">
          <cell r="C810" t="str">
            <v>INU</v>
          </cell>
        </row>
        <row r="811">
          <cell r="C811" t="str">
            <v>INT</v>
          </cell>
        </row>
        <row r="812">
          <cell r="C812" t="str">
            <v>INS</v>
          </cell>
        </row>
        <row r="813">
          <cell r="C813" t="str">
            <v>INR</v>
          </cell>
        </row>
        <row r="814">
          <cell r="C814" t="str">
            <v>INP</v>
          </cell>
        </row>
        <row r="815">
          <cell r="C815" t="str">
            <v>INO</v>
          </cell>
        </row>
        <row r="816">
          <cell r="C816" t="str">
            <v>INN</v>
          </cell>
        </row>
        <row r="817">
          <cell r="C817" t="str">
            <v>INM</v>
          </cell>
        </row>
        <row r="818">
          <cell r="C818" t="str">
            <v>INL</v>
          </cell>
        </row>
        <row r="819">
          <cell r="C819" t="str">
            <v>INI</v>
          </cell>
        </row>
        <row r="820">
          <cell r="C820" t="str">
            <v>INH</v>
          </cell>
        </row>
        <row r="821">
          <cell r="C821" t="str">
            <v>ING</v>
          </cell>
        </row>
        <row r="822">
          <cell r="C822" t="str">
            <v>INF</v>
          </cell>
        </row>
        <row r="823">
          <cell r="C823" t="str">
            <v>INE</v>
          </cell>
        </row>
        <row r="824">
          <cell r="C824" t="str">
            <v>IND</v>
          </cell>
        </row>
        <row r="825">
          <cell r="C825" t="str">
            <v>INC</v>
          </cell>
        </row>
        <row r="826">
          <cell r="C826" t="str">
            <v>IN1</v>
          </cell>
        </row>
        <row r="827">
          <cell r="C827" t="str">
            <v>IN</v>
          </cell>
        </row>
        <row r="828">
          <cell r="C828" t="str">
            <v>IMT</v>
          </cell>
        </row>
        <row r="829">
          <cell r="C829" t="str">
            <v>IMS</v>
          </cell>
        </row>
        <row r="830">
          <cell r="C830" t="str">
            <v>IMP</v>
          </cell>
        </row>
        <row r="831">
          <cell r="C831" t="str">
            <v>IMM</v>
          </cell>
        </row>
        <row r="832">
          <cell r="C832" t="str">
            <v>IMF</v>
          </cell>
        </row>
        <row r="833">
          <cell r="C833" t="str">
            <v>IME</v>
          </cell>
        </row>
        <row r="834">
          <cell r="C834" t="str">
            <v>IMD</v>
          </cell>
        </row>
        <row r="835">
          <cell r="C835" t="str">
            <v>IMC</v>
          </cell>
        </row>
        <row r="836">
          <cell r="C836" t="str">
            <v>ILS</v>
          </cell>
        </row>
        <row r="837">
          <cell r="C837" t="str">
            <v>ILI</v>
          </cell>
        </row>
        <row r="838">
          <cell r="C838" t="str">
            <v>IHT</v>
          </cell>
        </row>
        <row r="839">
          <cell r="C839" t="str">
            <v>IG</v>
          </cell>
        </row>
        <row r="840">
          <cell r="C840" t="str">
            <v>IFR</v>
          </cell>
        </row>
        <row r="841">
          <cell r="C841" t="str">
            <v>IFL</v>
          </cell>
        </row>
        <row r="842">
          <cell r="C842" t="str">
            <v>IF1</v>
          </cell>
        </row>
        <row r="843">
          <cell r="C843" t="str">
            <v>IF</v>
          </cell>
        </row>
        <row r="844">
          <cell r="C844" t="str">
            <v>IDT</v>
          </cell>
        </row>
        <row r="845">
          <cell r="C845" t="str">
            <v>IDS</v>
          </cell>
        </row>
        <row r="846">
          <cell r="C846" t="str">
            <v>IDE</v>
          </cell>
        </row>
        <row r="847">
          <cell r="C847" t="str">
            <v>ICU</v>
          </cell>
        </row>
        <row r="848">
          <cell r="C848" t="str">
            <v>ICO</v>
          </cell>
        </row>
        <row r="849">
          <cell r="C849" t="str">
            <v>ICM</v>
          </cell>
        </row>
        <row r="850">
          <cell r="C850" t="str">
            <v>ICE</v>
          </cell>
        </row>
        <row r="851">
          <cell r="C851" t="str">
            <v>ICC</v>
          </cell>
        </row>
        <row r="852">
          <cell r="C852" t="str">
            <v>ICB</v>
          </cell>
        </row>
        <row r="853">
          <cell r="C853" t="str">
            <v>IBS</v>
          </cell>
        </row>
        <row r="854">
          <cell r="C854" t="str">
            <v>IBM</v>
          </cell>
        </row>
        <row r="855">
          <cell r="C855" t="str">
            <v>IBI</v>
          </cell>
        </row>
        <row r="856">
          <cell r="C856" t="str">
            <v>IB1</v>
          </cell>
        </row>
        <row r="857">
          <cell r="C857" t="str">
            <v>HYL</v>
          </cell>
        </row>
        <row r="858">
          <cell r="C858" t="str">
            <v>HYA</v>
          </cell>
        </row>
        <row r="859">
          <cell r="C859" t="str">
            <v>HUV</v>
          </cell>
        </row>
        <row r="860">
          <cell r="C860" t="str">
            <v>HUT</v>
          </cell>
        </row>
        <row r="861">
          <cell r="C861" t="str">
            <v>HUS</v>
          </cell>
        </row>
        <row r="862">
          <cell r="C862" t="str">
            <v>HTL</v>
          </cell>
        </row>
        <row r="863">
          <cell r="C863" t="str">
            <v>HRW</v>
          </cell>
        </row>
        <row r="864">
          <cell r="C864" t="str">
            <v>HRT</v>
          </cell>
        </row>
        <row r="865">
          <cell r="C865" t="str">
            <v>HRS</v>
          </cell>
        </row>
        <row r="866">
          <cell r="C866" t="str">
            <v>HOY</v>
          </cell>
        </row>
        <row r="867">
          <cell r="C867" t="str">
            <v>HOS</v>
          </cell>
        </row>
        <row r="868">
          <cell r="C868" t="str">
            <v>HOR</v>
          </cell>
        </row>
        <row r="869">
          <cell r="C869" t="str">
            <v>HON</v>
          </cell>
        </row>
        <row r="870">
          <cell r="C870" t="str">
            <v>HOF</v>
          </cell>
        </row>
        <row r="871">
          <cell r="C871" t="str">
            <v>HOC</v>
          </cell>
        </row>
        <row r="872">
          <cell r="C872" t="str">
            <v>HMT</v>
          </cell>
        </row>
        <row r="873">
          <cell r="C873" t="str">
            <v>HMR</v>
          </cell>
        </row>
        <row r="874">
          <cell r="C874" t="str">
            <v>HMP</v>
          </cell>
        </row>
        <row r="875">
          <cell r="C875" t="str">
            <v>HMM</v>
          </cell>
        </row>
        <row r="876">
          <cell r="C876" t="str">
            <v>HMH</v>
          </cell>
        </row>
        <row r="877">
          <cell r="C877" t="str">
            <v>HLZ</v>
          </cell>
        </row>
        <row r="878">
          <cell r="C878" t="str">
            <v>HLN</v>
          </cell>
        </row>
        <row r="879">
          <cell r="C879" t="str">
            <v>HLL</v>
          </cell>
        </row>
        <row r="880">
          <cell r="C880" t="str">
            <v>HLI</v>
          </cell>
        </row>
        <row r="881">
          <cell r="C881" t="str">
            <v>HIT</v>
          </cell>
        </row>
        <row r="882">
          <cell r="C882" t="str">
            <v>HIM</v>
          </cell>
        </row>
        <row r="883">
          <cell r="C883" t="str">
            <v>HIG</v>
          </cell>
        </row>
        <row r="884">
          <cell r="C884" t="str">
            <v>HEW</v>
          </cell>
        </row>
        <row r="885">
          <cell r="C885" t="str">
            <v>HER</v>
          </cell>
        </row>
        <row r="886">
          <cell r="C886" t="str">
            <v>HEQ</v>
          </cell>
        </row>
        <row r="887">
          <cell r="C887" t="str">
            <v>HEM</v>
          </cell>
        </row>
        <row r="888">
          <cell r="C888" t="str">
            <v>HEL</v>
          </cell>
        </row>
        <row r="889">
          <cell r="C889" t="str">
            <v>HDP</v>
          </cell>
        </row>
        <row r="890">
          <cell r="C890" t="str">
            <v>HDH</v>
          </cell>
        </row>
        <row r="891">
          <cell r="C891" t="str">
            <v>HDG</v>
          </cell>
        </row>
        <row r="892">
          <cell r="C892" t="str">
            <v>HD</v>
          </cell>
        </row>
        <row r="893">
          <cell r="C893" t="str">
            <v>HAZ</v>
          </cell>
        </row>
        <row r="894">
          <cell r="C894" t="str">
            <v>HAS</v>
          </cell>
        </row>
        <row r="895">
          <cell r="C895" t="str">
            <v>HAO</v>
          </cell>
        </row>
        <row r="896">
          <cell r="C896" t="str">
            <v>HAN</v>
          </cell>
        </row>
        <row r="897">
          <cell r="C897" t="str">
            <v>HAM</v>
          </cell>
        </row>
        <row r="898">
          <cell r="C898" t="str">
            <v>HAC</v>
          </cell>
        </row>
        <row r="899">
          <cell r="C899" t="str">
            <v>HAB</v>
          </cell>
        </row>
        <row r="900">
          <cell r="C900" t="str">
            <v>GUE</v>
          </cell>
        </row>
        <row r="901">
          <cell r="C901" t="str">
            <v>GUA</v>
          </cell>
        </row>
        <row r="902">
          <cell r="C902" t="str">
            <v>GSW</v>
          </cell>
        </row>
        <row r="903">
          <cell r="C903" t="str">
            <v>GST</v>
          </cell>
        </row>
        <row r="904">
          <cell r="C904" t="str">
            <v>GRU</v>
          </cell>
        </row>
        <row r="905">
          <cell r="C905" t="str">
            <v>GRS</v>
          </cell>
        </row>
        <row r="906">
          <cell r="C906" t="str">
            <v>GRM</v>
          </cell>
        </row>
        <row r="907">
          <cell r="C907" t="str">
            <v>GRL</v>
          </cell>
        </row>
        <row r="908">
          <cell r="C908" t="str">
            <v>GRA</v>
          </cell>
        </row>
        <row r="909">
          <cell r="C909" t="str">
            <v>GR1</v>
          </cell>
        </row>
        <row r="910">
          <cell r="C910" t="str">
            <v>GOR</v>
          </cell>
        </row>
        <row r="911">
          <cell r="C911" t="str">
            <v>GOO</v>
          </cell>
        </row>
        <row r="912">
          <cell r="C912" t="str">
            <v>GOM</v>
          </cell>
        </row>
        <row r="913">
          <cell r="C913" t="str">
            <v>GOL</v>
          </cell>
        </row>
        <row r="914">
          <cell r="C914" t="str">
            <v>GOD</v>
          </cell>
        </row>
        <row r="915">
          <cell r="C915" t="str">
            <v>GMC</v>
          </cell>
        </row>
        <row r="916">
          <cell r="C916" t="str">
            <v>GLO</v>
          </cell>
        </row>
        <row r="917">
          <cell r="C917" t="str">
            <v>GLM</v>
          </cell>
        </row>
        <row r="918">
          <cell r="C918" t="str">
            <v>GLD</v>
          </cell>
        </row>
        <row r="919">
          <cell r="C919" t="str">
            <v>GLA</v>
          </cell>
        </row>
        <row r="920">
          <cell r="C920" t="str">
            <v>GIV</v>
          </cell>
        </row>
        <row r="921">
          <cell r="C921" t="str">
            <v>GIT</v>
          </cell>
        </row>
        <row r="922">
          <cell r="C922" t="str">
            <v>GIS</v>
          </cell>
        </row>
        <row r="923">
          <cell r="C923" t="str">
            <v>GIB</v>
          </cell>
        </row>
        <row r="924">
          <cell r="C924" t="str">
            <v>GHE</v>
          </cell>
        </row>
        <row r="925">
          <cell r="C925" t="str">
            <v>GFL</v>
          </cell>
        </row>
        <row r="926">
          <cell r="C926" t="str">
            <v>GFE</v>
          </cell>
        </row>
        <row r="927">
          <cell r="C927" t="str">
            <v>GEO</v>
          </cell>
        </row>
        <row r="928">
          <cell r="C928" t="str">
            <v>GEN</v>
          </cell>
        </row>
        <row r="929">
          <cell r="C929" t="str">
            <v>GEM</v>
          </cell>
        </row>
        <row r="930">
          <cell r="C930" t="str">
            <v>GEC</v>
          </cell>
        </row>
        <row r="931">
          <cell r="C931" t="str">
            <v>GDT</v>
          </cell>
        </row>
        <row r="932">
          <cell r="C932" t="str">
            <v>GCM</v>
          </cell>
        </row>
        <row r="933">
          <cell r="C933" t="str">
            <v>GBM</v>
          </cell>
        </row>
        <row r="934">
          <cell r="C934" t="str">
            <v>GAN</v>
          </cell>
        </row>
        <row r="935">
          <cell r="C935" t="str">
            <v>GAL</v>
          </cell>
        </row>
        <row r="936">
          <cell r="C936" t="str">
            <v>GAD</v>
          </cell>
        </row>
        <row r="937">
          <cell r="C937" t="str">
            <v>GAA</v>
          </cell>
        </row>
        <row r="938">
          <cell r="C938" t="str">
            <v>G11</v>
          </cell>
        </row>
        <row r="939">
          <cell r="C939" t="str">
            <v>FZA</v>
          </cell>
        </row>
        <row r="940">
          <cell r="C940" t="str">
            <v>FUS</v>
          </cell>
        </row>
        <row r="941">
          <cell r="C941" t="str">
            <v>FUJ</v>
          </cell>
        </row>
        <row r="942">
          <cell r="C942" t="str">
            <v>FTM</v>
          </cell>
        </row>
        <row r="943">
          <cell r="C943" t="str">
            <v>FSS</v>
          </cell>
        </row>
        <row r="944">
          <cell r="C944" t="str">
            <v>FSD</v>
          </cell>
        </row>
        <row r="945">
          <cell r="C945" t="str">
            <v>FRN</v>
          </cell>
        </row>
        <row r="946">
          <cell r="C946" t="str">
            <v>FRM</v>
          </cell>
        </row>
        <row r="947">
          <cell r="C947" t="str">
            <v>FRI</v>
          </cell>
        </row>
        <row r="948">
          <cell r="C948" t="str">
            <v>FRE</v>
          </cell>
        </row>
        <row r="949">
          <cell r="C949" t="str">
            <v>FPM</v>
          </cell>
        </row>
        <row r="950">
          <cell r="C950" t="str">
            <v>FPL</v>
          </cell>
        </row>
        <row r="951">
          <cell r="C951" t="str">
            <v>FPH</v>
          </cell>
        </row>
        <row r="952">
          <cell r="C952" t="str">
            <v>FOT</v>
          </cell>
        </row>
        <row r="953">
          <cell r="C953" t="str">
            <v>FOR</v>
          </cell>
        </row>
        <row r="954">
          <cell r="C954" t="str">
            <v>FLN</v>
          </cell>
        </row>
        <row r="955">
          <cell r="C955" t="str">
            <v>FLM</v>
          </cell>
        </row>
        <row r="956">
          <cell r="C956" t="str">
            <v>FIX</v>
          </cell>
        </row>
        <row r="957">
          <cell r="C957" t="str">
            <v>FIQ</v>
          </cell>
        </row>
        <row r="958">
          <cell r="C958" t="str">
            <v>FIF</v>
          </cell>
        </row>
        <row r="959">
          <cell r="C959" t="str">
            <v>FIA</v>
          </cell>
        </row>
        <row r="960">
          <cell r="C960" t="str">
            <v>FI1</v>
          </cell>
        </row>
        <row r="961">
          <cell r="C961" t="str">
            <v>FHM</v>
          </cell>
        </row>
        <row r="962">
          <cell r="C962" t="str">
            <v>FGZ</v>
          </cell>
        </row>
        <row r="963">
          <cell r="C963" t="str">
            <v>FEH</v>
          </cell>
        </row>
        <row r="964">
          <cell r="C964" t="str">
            <v>FDI</v>
          </cell>
        </row>
        <row r="965">
          <cell r="C965" t="str">
            <v>FCS</v>
          </cell>
        </row>
        <row r="966">
          <cell r="C966" t="str">
            <v>FBT</v>
          </cell>
        </row>
        <row r="967">
          <cell r="C967" t="str">
            <v>FBM</v>
          </cell>
        </row>
        <row r="968">
          <cell r="C968" t="str">
            <v>FAZ</v>
          </cell>
        </row>
        <row r="969">
          <cell r="C969" t="str">
            <v>FAS</v>
          </cell>
        </row>
        <row r="970">
          <cell r="C970" t="str">
            <v>FAH</v>
          </cell>
        </row>
        <row r="971">
          <cell r="C971" t="str">
            <v>FAC</v>
          </cell>
        </row>
        <row r="972">
          <cell r="C972" t="str">
            <v>EYE</v>
          </cell>
        </row>
        <row r="973">
          <cell r="C973" t="str">
            <v>EXS</v>
          </cell>
        </row>
        <row r="974">
          <cell r="C974" t="str">
            <v>EXB</v>
          </cell>
        </row>
        <row r="975">
          <cell r="C975" t="str">
            <v>EV3</v>
          </cell>
        </row>
        <row r="976">
          <cell r="C976" t="str">
            <v>EUT</v>
          </cell>
        </row>
        <row r="977">
          <cell r="C977" t="str">
            <v>EUS</v>
          </cell>
        </row>
        <row r="978">
          <cell r="C978" t="str">
            <v>EUR</v>
          </cell>
        </row>
        <row r="979">
          <cell r="C979" t="str">
            <v>EUP</v>
          </cell>
        </row>
        <row r="980">
          <cell r="C980" t="str">
            <v>EUO</v>
          </cell>
        </row>
        <row r="981">
          <cell r="C981" t="str">
            <v>EUC</v>
          </cell>
        </row>
        <row r="982">
          <cell r="C982" t="str">
            <v>ETH</v>
          </cell>
        </row>
        <row r="983">
          <cell r="C983" t="str">
            <v>ETE</v>
          </cell>
        </row>
        <row r="984">
          <cell r="C984" t="str">
            <v>ETC</v>
          </cell>
        </row>
        <row r="985">
          <cell r="C985" t="str">
            <v>ETA</v>
          </cell>
        </row>
        <row r="986">
          <cell r="C986" t="str">
            <v>EST</v>
          </cell>
        </row>
        <row r="987">
          <cell r="C987" t="str">
            <v>ESS</v>
          </cell>
        </row>
        <row r="988">
          <cell r="C988" t="str">
            <v>ESB</v>
          </cell>
        </row>
        <row r="989">
          <cell r="C989" t="str">
            <v>ES2</v>
          </cell>
        </row>
        <row r="990">
          <cell r="C990" t="str">
            <v>ERR</v>
          </cell>
        </row>
        <row r="991">
          <cell r="C991" t="str">
            <v>ERI</v>
          </cell>
        </row>
        <row r="992">
          <cell r="C992" t="str">
            <v>ERG</v>
          </cell>
        </row>
        <row r="993">
          <cell r="C993" t="str">
            <v>ERA</v>
          </cell>
        </row>
        <row r="994">
          <cell r="C994" t="str">
            <v>EQM</v>
          </cell>
        </row>
        <row r="995">
          <cell r="C995" t="str">
            <v>EQL</v>
          </cell>
        </row>
        <row r="996">
          <cell r="C996" t="str">
            <v>EPM</v>
          </cell>
        </row>
        <row r="997">
          <cell r="C997" t="str">
            <v>EPI</v>
          </cell>
        </row>
        <row r="998">
          <cell r="C998" t="str">
            <v>EPF</v>
          </cell>
        </row>
        <row r="999">
          <cell r="C999" t="str">
            <v>ENV</v>
          </cell>
        </row>
        <row r="1000">
          <cell r="C1000" t="str">
            <v>ENT</v>
          </cell>
        </row>
        <row r="1001">
          <cell r="C1001" t="str">
            <v>ENS</v>
          </cell>
        </row>
        <row r="1002">
          <cell r="C1002" t="str">
            <v>ENF</v>
          </cell>
        </row>
        <row r="1003">
          <cell r="C1003" t="str">
            <v>END</v>
          </cell>
        </row>
        <row r="1004">
          <cell r="C1004" t="str">
            <v>ENC</v>
          </cell>
        </row>
        <row r="1005">
          <cell r="C1005" t="str">
            <v>EMG</v>
          </cell>
        </row>
        <row r="1006">
          <cell r="C1006" t="str">
            <v>EMD</v>
          </cell>
        </row>
        <row r="1007">
          <cell r="C1007" t="str">
            <v>EMC</v>
          </cell>
        </row>
        <row r="1008">
          <cell r="C1008" t="str">
            <v>EMB</v>
          </cell>
        </row>
        <row r="1009">
          <cell r="C1009" t="str">
            <v>EM2</v>
          </cell>
        </row>
        <row r="1010">
          <cell r="C1010" t="str">
            <v>EM1</v>
          </cell>
        </row>
        <row r="1011">
          <cell r="C1011" t="str">
            <v>ELS</v>
          </cell>
        </row>
        <row r="1012">
          <cell r="C1012" t="str">
            <v>ELQ</v>
          </cell>
        </row>
        <row r="1013">
          <cell r="C1013" t="str">
            <v>ELI</v>
          </cell>
        </row>
        <row r="1014">
          <cell r="C1014" t="str">
            <v>ELA</v>
          </cell>
        </row>
        <row r="1015">
          <cell r="C1015" t="str">
            <v>EKO</v>
          </cell>
        </row>
        <row r="1016">
          <cell r="C1016" t="str">
            <v>EHA</v>
          </cell>
        </row>
        <row r="1017">
          <cell r="C1017" t="str">
            <v>EGO</v>
          </cell>
        </row>
        <row r="1018">
          <cell r="C1018" t="str">
            <v>EDW</v>
          </cell>
        </row>
        <row r="1019">
          <cell r="C1019" t="str">
            <v>EDL</v>
          </cell>
        </row>
        <row r="1020">
          <cell r="C1020" t="str">
            <v>ECP</v>
          </cell>
        </row>
        <row r="1021">
          <cell r="C1021" t="str">
            <v>ECO</v>
          </cell>
        </row>
        <row r="1022">
          <cell r="C1022" t="str">
            <v>EAK</v>
          </cell>
        </row>
        <row r="1023">
          <cell r="C1023" t="str">
            <v>DZO</v>
          </cell>
        </row>
        <row r="1024">
          <cell r="C1024" t="str">
            <v>DXM</v>
          </cell>
        </row>
        <row r="1025">
          <cell r="C1025" t="str">
            <v>DVL</v>
          </cell>
        </row>
        <row r="1026">
          <cell r="C1026" t="str">
            <v>DUP</v>
          </cell>
        </row>
        <row r="1027">
          <cell r="C1027" t="str">
            <v>DTZ</v>
          </cell>
        </row>
        <row r="1028">
          <cell r="C1028" t="str">
            <v>DTP</v>
          </cell>
        </row>
        <row r="1029">
          <cell r="C1029" t="str">
            <v>DSP</v>
          </cell>
        </row>
        <row r="1030">
          <cell r="C1030" t="str">
            <v>DSM</v>
          </cell>
        </row>
        <row r="1031">
          <cell r="C1031" t="str">
            <v>DRY</v>
          </cell>
        </row>
        <row r="1032">
          <cell r="C1032" t="str">
            <v>DRI</v>
          </cell>
        </row>
        <row r="1033">
          <cell r="C1033" t="str">
            <v>DRG</v>
          </cell>
        </row>
        <row r="1034">
          <cell r="C1034" t="str">
            <v>DOL</v>
          </cell>
        </row>
        <row r="1035">
          <cell r="C1035" t="str">
            <v>DMA</v>
          </cell>
        </row>
        <row r="1036">
          <cell r="C1036" t="str">
            <v>DLC</v>
          </cell>
        </row>
        <row r="1037">
          <cell r="C1037" t="str">
            <v>DJY</v>
          </cell>
        </row>
        <row r="1038">
          <cell r="C1038" t="str">
            <v>DIX</v>
          </cell>
        </row>
        <row r="1039">
          <cell r="C1039" t="str">
            <v>DIV</v>
          </cell>
        </row>
        <row r="1040">
          <cell r="C1040" t="str">
            <v>DIT</v>
          </cell>
        </row>
        <row r="1041">
          <cell r="C1041" t="str">
            <v>DIS</v>
          </cell>
        </row>
        <row r="1042">
          <cell r="C1042" t="str">
            <v>DIP</v>
          </cell>
        </row>
        <row r="1043">
          <cell r="C1043" t="str">
            <v>DIH</v>
          </cell>
        </row>
        <row r="1044">
          <cell r="C1044" t="str">
            <v>DID</v>
          </cell>
        </row>
        <row r="1045">
          <cell r="C1045" t="str">
            <v>DIA</v>
          </cell>
        </row>
        <row r="1046">
          <cell r="C1046" t="str">
            <v>DFI</v>
          </cell>
        </row>
        <row r="1047">
          <cell r="C1047" t="str">
            <v>DEV</v>
          </cell>
        </row>
        <row r="1048">
          <cell r="C1048" t="str">
            <v>DER</v>
          </cell>
        </row>
        <row r="1049">
          <cell r="C1049" t="str">
            <v>DEM</v>
          </cell>
        </row>
        <row r="1050">
          <cell r="C1050" t="str">
            <v>DEL</v>
          </cell>
        </row>
        <row r="1051">
          <cell r="C1051" t="str">
            <v>DDM</v>
          </cell>
        </row>
        <row r="1052">
          <cell r="C1052" t="str">
            <v>DBI</v>
          </cell>
        </row>
        <row r="1053">
          <cell r="C1053" t="str">
            <v>DAV</v>
          </cell>
        </row>
        <row r="1054">
          <cell r="C1054" t="str">
            <v>DAT</v>
          </cell>
        </row>
        <row r="1055">
          <cell r="C1055" t="str">
            <v>DAR</v>
          </cell>
        </row>
        <row r="1056">
          <cell r="C1056" t="str">
            <v>DAN</v>
          </cell>
        </row>
        <row r="1057">
          <cell r="C1057" t="str">
            <v>DAH</v>
          </cell>
        </row>
        <row r="1058">
          <cell r="C1058" t="str">
            <v>CZM</v>
          </cell>
        </row>
        <row r="1059">
          <cell r="C1059" t="str">
            <v>CYB</v>
          </cell>
        </row>
        <row r="1060">
          <cell r="C1060" t="str">
            <v>CWD</v>
          </cell>
        </row>
        <row r="1061">
          <cell r="C1061" t="str">
            <v>CVT</v>
          </cell>
        </row>
        <row r="1062">
          <cell r="C1062" t="str">
            <v>CVS</v>
          </cell>
        </row>
        <row r="1063">
          <cell r="C1063" t="str">
            <v>CVD</v>
          </cell>
        </row>
        <row r="1064">
          <cell r="C1064" t="str">
            <v>CUR</v>
          </cell>
        </row>
        <row r="1065">
          <cell r="C1065" t="str">
            <v>CST</v>
          </cell>
        </row>
        <row r="1066">
          <cell r="C1066" t="str">
            <v>CSN</v>
          </cell>
        </row>
        <row r="1067">
          <cell r="C1067" t="str">
            <v>CSM</v>
          </cell>
        </row>
        <row r="1068">
          <cell r="C1068" t="str">
            <v>CSL</v>
          </cell>
        </row>
        <row r="1069">
          <cell r="C1069" t="str">
            <v>CSC</v>
          </cell>
        </row>
        <row r="1070">
          <cell r="C1070" t="str">
            <v>CRY</v>
          </cell>
        </row>
        <row r="1071">
          <cell r="C1071" t="str">
            <v>CRV</v>
          </cell>
        </row>
        <row r="1072">
          <cell r="C1072" t="str">
            <v>CRP</v>
          </cell>
        </row>
        <row r="1073">
          <cell r="C1073" t="str">
            <v>CRN</v>
          </cell>
        </row>
        <row r="1074">
          <cell r="C1074" t="str">
            <v>CRM</v>
          </cell>
        </row>
        <row r="1075">
          <cell r="C1075" t="str">
            <v>CRL</v>
          </cell>
        </row>
        <row r="1076">
          <cell r="C1076" t="str">
            <v>CRH</v>
          </cell>
        </row>
        <row r="1077">
          <cell r="C1077" t="str">
            <v>CRG</v>
          </cell>
        </row>
        <row r="1078">
          <cell r="C1078" t="str">
            <v>CRF</v>
          </cell>
        </row>
        <row r="1079">
          <cell r="C1079" t="str">
            <v>CRE</v>
          </cell>
        </row>
        <row r="1080">
          <cell r="C1080" t="str">
            <v>CRA</v>
          </cell>
        </row>
        <row r="1081">
          <cell r="C1081" t="str">
            <v>CPV</v>
          </cell>
        </row>
        <row r="1082">
          <cell r="C1082" t="str">
            <v>CPP</v>
          </cell>
        </row>
        <row r="1083">
          <cell r="C1083" t="str">
            <v>CPL</v>
          </cell>
        </row>
        <row r="1084">
          <cell r="C1084" t="str">
            <v>COV</v>
          </cell>
        </row>
        <row r="1085">
          <cell r="C1085" t="str">
            <v>COU</v>
          </cell>
        </row>
        <row r="1086">
          <cell r="C1086" t="str">
            <v>COT</v>
          </cell>
        </row>
        <row r="1087">
          <cell r="C1087" t="str">
            <v>COS</v>
          </cell>
        </row>
        <row r="1088">
          <cell r="C1088" t="str">
            <v>COR</v>
          </cell>
        </row>
        <row r="1089">
          <cell r="C1089" t="str">
            <v>COO</v>
          </cell>
        </row>
        <row r="1090">
          <cell r="C1090" t="str">
            <v>CON</v>
          </cell>
        </row>
        <row r="1091">
          <cell r="C1091" t="str">
            <v>COM</v>
          </cell>
        </row>
        <row r="1092">
          <cell r="C1092" t="str">
            <v>COL</v>
          </cell>
        </row>
        <row r="1093">
          <cell r="C1093" t="str">
            <v>COK</v>
          </cell>
        </row>
        <row r="1094">
          <cell r="C1094" t="str">
            <v>COH</v>
          </cell>
        </row>
        <row r="1095">
          <cell r="C1095" t="str">
            <v>COG</v>
          </cell>
        </row>
        <row r="1096">
          <cell r="C1096" t="str">
            <v>COE</v>
          </cell>
        </row>
        <row r="1097">
          <cell r="C1097" t="str">
            <v>COD</v>
          </cell>
        </row>
        <row r="1098">
          <cell r="C1098" t="str">
            <v>CO1</v>
          </cell>
        </row>
        <row r="1099">
          <cell r="C1099" t="str">
            <v>CNX</v>
          </cell>
        </row>
        <row r="1100">
          <cell r="C1100" t="str">
            <v>CNC</v>
          </cell>
        </row>
        <row r="1101">
          <cell r="C1101" t="str">
            <v>CNA</v>
          </cell>
        </row>
        <row r="1102">
          <cell r="C1102" t="str">
            <v>CMT</v>
          </cell>
        </row>
        <row r="1103">
          <cell r="C1103" t="str">
            <v>CMP</v>
          </cell>
        </row>
        <row r="1104">
          <cell r="C1104" t="str">
            <v>CMI</v>
          </cell>
        </row>
        <row r="1105">
          <cell r="C1105" t="str">
            <v>CMH</v>
          </cell>
        </row>
        <row r="1106">
          <cell r="C1106" t="str">
            <v>CME</v>
          </cell>
        </row>
        <row r="1107">
          <cell r="C1107" t="str">
            <v>CMD</v>
          </cell>
        </row>
        <row r="1108">
          <cell r="C1108" t="str">
            <v>CMB</v>
          </cell>
        </row>
        <row r="1109">
          <cell r="C1109" t="str">
            <v>CM1</v>
          </cell>
        </row>
        <row r="1110">
          <cell r="C1110" t="str">
            <v>CLR</v>
          </cell>
        </row>
        <row r="1111">
          <cell r="C1111" t="str">
            <v>CLB</v>
          </cell>
        </row>
        <row r="1112">
          <cell r="C1112" t="str">
            <v>CKK</v>
          </cell>
        </row>
        <row r="1113">
          <cell r="C1113" t="str">
            <v>CIV</v>
          </cell>
        </row>
        <row r="1114">
          <cell r="C1114" t="str">
            <v>CIP</v>
          </cell>
        </row>
        <row r="1115">
          <cell r="C1115" t="str">
            <v>CID</v>
          </cell>
        </row>
        <row r="1116">
          <cell r="C1116" t="str">
            <v>CIA</v>
          </cell>
        </row>
        <row r="1117">
          <cell r="C1117" t="str">
            <v>CHZ</v>
          </cell>
        </row>
        <row r="1118">
          <cell r="C1118" t="str">
            <v>CHS</v>
          </cell>
        </row>
        <row r="1119">
          <cell r="C1119" t="str">
            <v>CHM</v>
          </cell>
        </row>
        <row r="1120">
          <cell r="C1120" t="str">
            <v>CHJ</v>
          </cell>
        </row>
        <row r="1121">
          <cell r="C1121" t="str">
            <v>CHI</v>
          </cell>
        </row>
        <row r="1122">
          <cell r="C1122" t="str">
            <v>CHD</v>
          </cell>
        </row>
        <row r="1123">
          <cell r="C1123" t="str">
            <v>CFO</v>
          </cell>
        </row>
        <row r="1124">
          <cell r="C1124" t="str">
            <v>CER</v>
          </cell>
        </row>
        <row r="1125">
          <cell r="C1125" t="str">
            <v>CCV</v>
          </cell>
        </row>
        <row r="1126">
          <cell r="C1126" t="str">
            <v>CCM</v>
          </cell>
        </row>
        <row r="1127">
          <cell r="C1127" t="str">
            <v>CAY</v>
          </cell>
        </row>
        <row r="1128">
          <cell r="C1128" t="str">
            <v>CAT</v>
          </cell>
        </row>
        <row r="1129">
          <cell r="C1129" t="str">
            <v>CAS</v>
          </cell>
        </row>
        <row r="1130">
          <cell r="C1130" t="str">
            <v>CAP</v>
          </cell>
        </row>
        <row r="1131">
          <cell r="C1131" t="str">
            <v>CAM</v>
          </cell>
        </row>
        <row r="1132">
          <cell r="C1132" t="str">
            <v>CAI</v>
          </cell>
        </row>
        <row r="1133">
          <cell r="C1133" t="str">
            <v>CAH</v>
          </cell>
        </row>
        <row r="1134">
          <cell r="C1134" t="str">
            <v>CAB</v>
          </cell>
        </row>
        <row r="1135">
          <cell r="C1135" t="str">
            <v>CAA</v>
          </cell>
        </row>
        <row r="1136">
          <cell r="C1136" t="str">
            <v>C2F</v>
          </cell>
        </row>
        <row r="1137">
          <cell r="C1137" t="str">
            <v>BXT</v>
          </cell>
        </row>
        <row r="1138">
          <cell r="C1138" t="str">
            <v>BX1</v>
          </cell>
        </row>
        <row r="1139">
          <cell r="C1139" t="str">
            <v>BVI</v>
          </cell>
        </row>
        <row r="1140">
          <cell r="C1140" t="str">
            <v>BUR</v>
          </cell>
        </row>
        <row r="1141">
          <cell r="C1141" t="str">
            <v>BUM</v>
          </cell>
        </row>
        <row r="1142">
          <cell r="C1142" t="str">
            <v>BUL</v>
          </cell>
        </row>
        <row r="1143">
          <cell r="C1143" t="str">
            <v>BUK</v>
          </cell>
        </row>
        <row r="1144">
          <cell r="C1144" t="str">
            <v>BUE</v>
          </cell>
        </row>
        <row r="1145">
          <cell r="C1145" t="str">
            <v>BTR</v>
          </cell>
        </row>
        <row r="1146">
          <cell r="C1146" t="str">
            <v>BTQ</v>
          </cell>
        </row>
        <row r="1147">
          <cell r="C1147" t="str">
            <v>BTG</v>
          </cell>
        </row>
        <row r="1148">
          <cell r="C1148" t="str">
            <v>BTE</v>
          </cell>
        </row>
        <row r="1149">
          <cell r="C1149" t="str">
            <v>BSR</v>
          </cell>
        </row>
        <row r="1150">
          <cell r="C1150" t="str">
            <v>BSP</v>
          </cell>
        </row>
        <row r="1151">
          <cell r="C1151" t="str">
            <v>BSN</v>
          </cell>
        </row>
        <row r="1152">
          <cell r="C1152" t="str">
            <v>BSM</v>
          </cell>
        </row>
        <row r="1153">
          <cell r="C1153" t="str">
            <v>BSE</v>
          </cell>
        </row>
        <row r="1154">
          <cell r="C1154" t="str">
            <v>BSC</v>
          </cell>
        </row>
        <row r="1155">
          <cell r="C1155" t="str">
            <v>BRV</v>
          </cell>
        </row>
        <row r="1156">
          <cell r="C1156" t="str">
            <v>BRU</v>
          </cell>
        </row>
        <row r="1157">
          <cell r="C1157" t="str">
            <v>BRT</v>
          </cell>
        </row>
        <row r="1158">
          <cell r="C1158" t="str">
            <v>BRS</v>
          </cell>
        </row>
        <row r="1159">
          <cell r="C1159" t="str">
            <v>BRO</v>
          </cell>
        </row>
        <row r="1160">
          <cell r="C1160" t="str">
            <v>BRN</v>
          </cell>
        </row>
        <row r="1161">
          <cell r="C1161" t="str">
            <v>BRM</v>
          </cell>
        </row>
        <row r="1162">
          <cell r="C1162" t="str">
            <v>BRL</v>
          </cell>
        </row>
        <row r="1163">
          <cell r="C1163" t="str">
            <v>BRI</v>
          </cell>
        </row>
        <row r="1164">
          <cell r="C1164" t="str">
            <v>BRG</v>
          </cell>
        </row>
        <row r="1165">
          <cell r="C1165" t="str">
            <v>BRE</v>
          </cell>
        </row>
        <row r="1166">
          <cell r="C1166" t="str">
            <v>BRD</v>
          </cell>
        </row>
        <row r="1167">
          <cell r="C1167" t="str">
            <v>BRA</v>
          </cell>
        </row>
        <row r="1168">
          <cell r="C1168" t="str">
            <v>BR2</v>
          </cell>
        </row>
        <row r="1169">
          <cell r="C1169" t="str">
            <v>BR</v>
          </cell>
        </row>
        <row r="1170">
          <cell r="C1170" t="str">
            <v>BPY</v>
          </cell>
        </row>
        <row r="1171">
          <cell r="C1171" t="str">
            <v>BPO</v>
          </cell>
        </row>
        <row r="1172">
          <cell r="C1172" t="str">
            <v>BOR</v>
          </cell>
        </row>
        <row r="1173">
          <cell r="C1173" t="str">
            <v>BOP</v>
          </cell>
        </row>
        <row r="1174">
          <cell r="C1174" t="str">
            <v>BON</v>
          </cell>
        </row>
        <row r="1175">
          <cell r="C1175" t="str">
            <v>BOM</v>
          </cell>
        </row>
        <row r="1176">
          <cell r="C1176" t="str">
            <v>BOL</v>
          </cell>
        </row>
        <row r="1177">
          <cell r="C1177" t="str">
            <v>BOH</v>
          </cell>
        </row>
        <row r="1178">
          <cell r="C1178" t="str">
            <v>BOE</v>
          </cell>
        </row>
        <row r="1179">
          <cell r="C1179" t="str">
            <v>BOC</v>
          </cell>
        </row>
        <row r="1180">
          <cell r="C1180" t="str">
            <v>BO1</v>
          </cell>
        </row>
        <row r="1181">
          <cell r="C1181" t="str">
            <v>BNT</v>
          </cell>
        </row>
        <row r="1182">
          <cell r="C1182" t="str">
            <v>BNM</v>
          </cell>
        </row>
        <row r="1183">
          <cell r="C1183" t="str">
            <v>BNI</v>
          </cell>
        </row>
        <row r="1184">
          <cell r="C1184" t="str">
            <v>BN1</v>
          </cell>
        </row>
        <row r="1185">
          <cell r="C1185" t="str">
            <v>BMT</v>
          </cell>
        </row>
        <row r="1186">
          <cell r="C1186" t="str">
            <v>BMP</v>
          </cell>
        </row>
        <row r="1187">
          <cell r="C1187" t="str">
            <v>BML</v>
          </cell>
        </row>
        <row r="1188">
          <cell r="C1188" t="str">
            <v>BMK</v>
          </cell>
        </row>
        <row r="1189">
          <cell r="C1189" t="str">
            <v>BMF</v>
          </cell>
        </row>
        <row r="1190">
          <cell r="C1190" t="str">
            <v>BME</v>
          </cell>
        </row>
        <row r="1191">
          <cell r="C1191" t="str">
            <v>BM2</v>
          </cell>
        </row>
        <row r="1192">
          <cell r="C1192" t="str">
            <v>BM1</v>
          </cell>
        </row>
        <row r="1193">
          <cell r="C1193" t="str">
            <v>BLU</v>
          </cell>
        </row>
        <row r="1194">
          <cell r="C1194" t="str">
            <v>BLT</v>
          </cell>
        </row>
        <row r="1195">
          <cell r="C1195" t="str">
            <v>BLS</v>
          </cell>
        </row>
        <row r="1196">
          <cell r="C1196" t="str">
            <v>BLO</v>
          </cell>
        </row>
        <row r="1197">
          <cell r="C1197" t="str">
            <v>BLM</v>
          </cell>
        </row>
        <row r="1198">
          <cell r="C1198" t="str">
            <v>BLL</v>
          </cell>
        </row>
        <row r="1199">
          <cell r="C1199" t="str">
            <v>BLD</v>
          </cell>
        </row>
        <row r="1200">
          <cell r="C1200" t="str">
            <v>BLA</v>
          </cell>
        </row>
        <row r="1201">
          <cell r="C1201" t="str">
            <v>BKO</v>
          </cell>
        </row>
        <row r="1202">
          <cell r="C1202" t="str">
            <v>BIV</v>
          </cell>
        </row>
        <row r="1203">
          <cell r="C1203" t="str">
            <v>BIU</v>
          </cell>
        </row>
        <row r="1204">
          <cell r="C1204" t="str">
            <v>BIT</v>
          </cell>
        </row>
        <row r="1205">
          <cell r="C1205" t="str">
            <v>BIS</v>
          </cell>
        </row>
        <row r="1206">
          <cell r="C1206" t="str">
            <v>BIP</v>
          </cell>
        </row>
        <row r="1207">
          <cell r="C1207" t="str">
            <v>BIO</v>
          </cell>
        </row>
        <row r="1208">
          <cell r="C1208" t="str">
            <v>BIM</v>
          </cell>
        </row>
        <row r="1209">
          <cell r="C1209" t="str">
            <v>BII</v>
          </cell>
        </row>
        <row r="1210">
          <cell r="C1210" t="str">
            <v>BIG</v>
          </cell>
        </row>
        <row r="1211">
          <cell r="C1211" t="str">
            <v>BIC</v>
          </cell>
        </row>
        <row r="1212">
          <cell r="C1212" t="str">
            <v>BI7</v>
          </cell>
        </row>
        <row r="1213">
          <cell r="C1213" t="str">
            <v>BI6</v>
          </cell>
        </row>
        <row r="1214">
          <cell r="C1214" t="str">
            <v>BI5</v>
          </cell>
        </row>
        <row r="1215">
          <cell r="C1215" t="str">
            <v>BI4</v>
          </cell>
        </row>
        <row r="1216">
          <cell r="C1216" t="str">
            <v>BI3</v>
          </cell>
        </row>
        <row r="1217">
          <cell r="C1217" t="str">
            <v>BI2</v>
          </cell>
        </row>
        <row r="1218">
          <cell r="C1218" t="str">
            <v>BI1</v>
          </cell>
        </row>
        <row r="1219">
          <cell r="C1219" t="str">
            <v>BHK</v>
          </cell>
        </row>
        <row r="1220">
          <cell r="C1220" t="str">
            <v>BGH</v>
          </cell>
        </row>
        <row r="1221">
          <cell r="C1221" t="str">
            <v>BFS</v>
          </cell>
        </row>
        <row r="1222">
          <cell r="C1222" t="str">
            <v>BFA</v>
          </cell>
        </row>
        <row r="1223">
          <cell r="C1223" t="str">
            <v>BER</v>
          </cell>
        </row>
        <row r="1224">
          <cell r="C1224" t="str">
            <v>BEN</v>
          </cell>
        </row>
        <row r="1225">
          <cell r="C1225" t="str">
            <v>BEL</v>
          </cell>
        </row>
        <row r="1226">
          <cell r="C1226" t="str">
            <v>BEB</v>
          </cell>
        </row>
        <row r="1227">
          <cell r="C1227" t="str">
            <v>BDE</v>
          </cell>
        </row>
        <row r="1228">
          <cell r="C1228" t="str">
            <v>BD1</v>
          </cell>
        </row>
        <row r="1229">
          <cell r="C1229" t="str">
            <v>BD</v>
          </cell>
        </row>
        <row r="1230">
          <cell r="C1230" t="str">
            <v>BCP</v>
          </cell>
        </row>
        <row r="1231">
          <cell r="C1231" t="str">
            <v>BCO</v>
          </cell>
        </row>
        <row r="1232">
          <cell r="C1232" t="str">
            <v>BCM</v>
          </cell>
        </row>
        <row r="1233">
          <cell r="C1233" t="str">
            <v>BCL</v>
          </cell>
        </row>
        <row r="1234">
          <cell r="C1234" t="str">
            <v>BBS</v>
          </cell>
        </row>
        <row r="1235">
          <cell r="C1235" t="str">
            <v>BBM</v>
          </cell>
        </row>
        <row r="1236">
          <cell r="C1236" t="str">
            <v>BBG</v>
          </cell>
        </row>
        <row r="1237">
          <cell r="C1237" t="str">
            <v>BBF</v>
          </cell>
        </row>
        <row r="1238">
          <cell r="C1238" t="str">
            <v>BBD</v>
          </cell>
        </row>
        <row r="1239">
          <cell r="C1239" t="str">
            <v>BAY</v>
          </cell>
        </row>
        <row r="1240">
          <cell r="C1240" t="str">
            <v>BAX</v>
          </cell>
        </row>
        <row r="1241">
          <cell r="C1241" t="str">
            <v>BAU</v>
          </cell>
        </row>
        <row r="1242">
          <cell r="C1242" t="str">
            <v>BAT</v>
          </cell>
        </row>
        <row r="1243">
          <cell r="C1243" t="str">
            <v>BAR</v>
          </cell>
        </row>
        <row r="1244">
          <cell r="C1244" t="str">
            <v>BAL</v>
          </cell>
        </row>
        <row r="1245">
          <cell r="C1245" t="str">
            <v>BAD</v>
          </cell>
        </row>
        <row r="1246">
          <cell r="C1246" t="str">
            <v>BAB</v>
          </cell>
        </row>
        <row r="1247">
          <cell r="C1247" t="str">
            <v>AYR</v>
          </cell>
        </row>
        <row r="1248">
          <cell r="C1248" t="str">
            <v>AXM</v>
          </cell>
        </row>
        <row r="1249">
          <cell r="C1249" t="str">
            <v>AXL</v>
          </cell>
        </row>
        <row r="1250">
          <cell r="C1250" t="str">
            <v>AVM</v>
          </cell>
        </row>
        <row r="1251">
          <cell r="C1251" t="str">
            <v>AVF</v>
          </cell>
        </row>
        <row r="1252">
          <cell r="C1252" t="str">
            <v>AVE</v>
          </cell>
        </row>
        <row r="1253">
          <cell r="C1253" t="str">
            <v>AUY</v>
          </cell>
        </row>
        <row r="1254">
          <cell r="C1254" t="str">
            <v>AUT</v>
          </cell>
        </row>
        <row r="1255">
          <cell r="C1255" t="str">
            <v>AUS</v>
          </cell>
        </row>
        <row r="1256">
          <cell r="C1256" t="str">
            <v>AUD</v>
          </cell>
        </row>
        <row r="1257">
          <cell r="C1257" t="str">
            <v>ATV</v>
          </cell>
        </row>
        <row r="1258">
          <cell r="C1258" t="str">
            <v>ATS</v>
          </cell>
        </row>
        <row r="1259">
          <cell r="C1259" t="str">
            <v>ATR</v>
          </cell>
        </row>
        <row r="1260">
          <cell r="C1260" t="str">
            <v>ATO</v>
          </cell>
        </row>
        <row r="1261">
          <cell r="C1261" t="str">
            <v>ATN</v>
          </cell>
        </row>
        <row r="1262">
          <cell r="C1262" t="str">
            <v>ATM</v>
          </cell>
        </row>
        <row r="1263">
          <cell r="C1263" t="str">
            <v>ATI</v>
          </cell>
        </row>
        <row r="1264">
          <cell r="C1264" t="str">
            <v>ATC</v>
          </cell>
        </row>
        <row r="1265">
          <cell r="C1265" t="str">
            <v>AST</v>
          </cell>
        </row>
        <row r="1266">
          <cell r="C1266" t="str">
            <v>ASP</v>
          </cell>
        </row>
        <row r="1267">
          <cell r="C1267" t="str">
            <v>ASN</v>
          </cell>
        </row>
        <row r="1268">
          <cell r="C1268" t="str">
            <v>ASM</v>
          </cell>
        </row>
        <row r="1269">
          <cell r="C1269" t="str">
            <v>ASI</v>
          </cell>
        </row>
        <row r="1270">
          <cell r="C1270" t="str">
            <v>ASH</v>
          </cell>
        </row>
        <row r="1271">
          <cell r="C1271" t="str">
            <v>ASG</v>
          </cell>
        </row>
        <row r="1272">
          <cell r="C1272" t="str">
            <v>ASE</v>
          </cell>
        </row>
        <row r="1273">
          <cell r="C1273" t="str">
            <v>ASC</v>
          </cell>
        </row>
        <row r="1274">
          <cell r="C1274" t="str">
            <v>ASA</v>
          </cell>
        </row>
        <row r="1275">
          <cell r="C1275" t="str">
            <v>AS1</v>
          </cell>
        </row>
        <row r="1276">
          <cell r="C1276" t="str">
            <v>ARX</v>
          </cell>
        </row>
        <row r="1277">
          <cell r="C1277" t="str">
            <v>ARV</v>
          </cell>
        </row>
        <row r="1278">
          <cell r="C1278" t="str">
            <v>ART</v>
          </cell>
        </row>
        <row r="1279">
          <cell r="C1279" t="str">
            <v>ARS</v>
          </cell>
        </row>
        <row r="1280">
          <cell r="C1280" t="str">
            <v>ARR</v>
          </cell>
        </row>
        <row r="1281">
          <cell r="C1281" t="str">
            <v>ARO</v>
          </cell>
        </row>
        <row r="1282">
          <cell r="C1282" t="str">
            <v>ARL</v>
          </cell>
        </row>
        <row r="1283">
          <cell r="C1283" t="str">
            <v>ARK</v>
          </cell>
        </row>
        <row r="1284">
          <cell r="C1284" t="str">
            <v>ARI</v>
          </cell>
        </row>
        <row r="1285">
          <cell r="C1285" t="str">
            <v>ARG</v>
          </cell>
        </row>
        <row r="1286">
          <cell r="C1286" t="str">
            <v>ARE</v>
          </cell>
        </row>
        <row r="1287">
          <cell r="C1287" t="str">
            <v>ARD</v>
          </cell>
        </row>
        <row r="1288">
          <cell r="C1288" t="str">
            <v>ARB</v>
          </cell>
        </row>
        <row r="1289">
          <cell r="C1289" t="str">
            <v>AQT</v>
          </cell>
        </row>
        <row r="1290">
          <cell r="C1290" t="str">
            <v>AQM</v>
          </cell>
        </row>
        <row r="1291">
          <cell r="C1291" t="str">
            <v>AQJ</v>
          </cell>
        </row>
        <row r="1292">
          <cell r="C1292" t="str">
            <v>APX</v>
          </cell>
        </row>
        <row r="1293">
          <cell r="C1293" t="str">
            <v>APT</v>
          </cell>
        </row>
        <row r="1294">
          <cell r="C1294" t="str">
            <v>APP</v>
          </cell>
        </row>
        <row r="1295">
          <cell r="C1295" t="str">
            <v>APM</v>
          </cell>
        </row>
        <row r="1296">
          <cell r="C1296" t="str">
            <v>API</v>
          </cell>
        </row>
        <row r="1297">
          <cell r="C1297" t="str">
            <v>AOR</v>
          </cell>
        </row>
        <row r="1298">
          <cell r="C1298" t="str">
            <v>ANT</v>
          </cell>
        </row>
        <row r="1299">
          <cell r="C1299" t="str">
            <v>ANS</v>
          </cell>
        </row>
        <row r="1300">
          <cell r="C1300" t="str">
            <v>ANR</v>
          </cell>
        </row>
        <row r="1301">
          <cell r="C1301" t="str">
            <v>ANK</v>
          </cell>
        </row>
        <row r="1302">
          <cell r="C1302" t="str">
            <v>ANI</v>
          </cell>
        </row>
        <row r="1303">
          <cell r="C1303" t="str">
            <v>ANH</v>
          </cell>
        </row>
        <row r="1304">
          <cell r="C1304" t="str">
            <v>ANG</v>
          </cell>
        </row>
        <row r="1305">
          <cell r="C1305" t="str">
            <v>ANF</v>
          </cell>
        </row>
        <row r="1306">
          <cell r="C1306" t="str">
            <v>ANE</v>
          </cell>
        </row>
        <row r="1307">
          <cell r="C1307" t="str">
            <v>AND</v>
          </cell>
        </row>
        <row r="1308">
          <cell r="C1308" t="str">
            <v>ANC</v>
          </cell>
        </row>
        <row r="1309">
          <cell r="C1309" t="str">
            <v>AMS</v>
          </cell>
        </row>
        <row r="1310">
          <cell r="C1310" t="str">
            <v>AMR</v>
          </cell>
        </row>
        <row r="1311">
          <cell r="C1311" t="str">
            <v>AMP</v>
          </cell>
        </row>
        <row r="1312">
          <cell r="C1312" t="str">
            <v>AMO</v>
          </cell>
        </row>
        <row r="1313">
          <cell r="C1313" t="str">
            <v>AML</v>
          </cell>
        </row>
        <row r="1314">
          <cell r="C1314" t="str">
            <v>AMI</v>
          </cell>
        </row>
        <row r="1315">
          <cell r="C1315" t="str">
            <v>AMG</v>
          </cell>
        </row>
        <row r="1316">
          <cell r="C1316" t="str">
            <v>AMD</v>
          </cell>
        </row>
        <row r="1317">
          <cell r="C1317" t="str">
            <v>AMC</v>
          </cell>
        </row>
        <row r="1318">
          <cell r="C1318" t="str">
            <v>AMB</v>
          </cell>
        </row>
        <row r="1319">
          <cell r="C1319" t="str">
            <v>AMA</v>
          </cell>
        </row>
        <row r="1320">
          <cell r="C1320" t="str">
            <v>ALQ</v>
          </cell>
        </row>
        <row r="1321">
          <cell r="C1321" t="str">
            <v>ALP</v>
          </cell>
        </row>
        <row r="1322">
          <cell r="C1322" t="str">
            <v>ALN</v>
          </cell>
        </row>
        <row r="1323">
          <cell r="C1323" t="str">
            <v>ALM</v>
          </cell>
        </row>
        <row r="1324">
          <cell r="C1324" t="str">
            <v>ALL</v>
          </cell>
        </row>
        <row r="1325">
          <cell r="C1325" t="str">
            <v>ALI</v>
          </cell>
        </row>
        <row r="1326">
          <cell r="C1326" t="str">
            <v>ALD</v>
          </cell>
        </row>
        <row r="1327">
          <cell r="C1327" t="str">
            <v>ALB</v>
          </cell>
        </row>
        <row r="1328">
          <cell r="C1328" t="str">
            <v>ALA</v>
          </cell>
        </row>
        <row r="1329">
          <cell r="C1329" t="str">
            <v>AL1</v>
          </cell>
        </row>
        <row r="1330">
          <cell r="C1330" t="str">
            <v>AKS</v>
          </cell>
        </row>
        <row r="1331">
          <cell r="C1331" t="str">
            <v>AKN</v>
          </cell>
        </row>
        <row r="1332">
          <cell r="C1332" t="str">
            <v>AKC</v>
          </cell>
        </row>
        <row r="1333">
          <cell r="C1333" t="str">
            <v>AKB</v>
          </cell>
        </row>
        <row r="1334">
          <cell r="C1334" t="str">
            <v>AJL</v>
          </cell>
        </row>
        <row r="1335">
          <cell r="C1335" t="str">
            <v>AIS</v>
          </cell>
        </row>
        <row r="1336">
          <cell r="C1336" t="str">
            <v>AIO</v>
          </cell>
        </row>
        <row r="1337">
          <cell r="C1337" t="str">
            <v>AIG</v>
          </cell>
        </row>
        <row r="1338">
          <cell r="C1338" t="str">
            <v>AGM</v>
          </cell>
        </row>
        <row r="1339">
          <cell r="C1339" t="str">
            <v>AGL</v>
          </cell>
        </row>
        <row r="1340">
          <cell r="C1340" t="str">
            <v>AGE</v>
          </cell>
        </row>
        <row r="1341">
          <cell r="C1341" t="str">
            <v>AGD</v>
          </cell>
        </row>
        <row r="1342">
          <cell r="C1342" t="str">
            <v>AG2</v>
          </cell>
        </row>
        <row r="1343">
          <cell r="C1343" t="str">
            <v>AEX</v>
          </cell>
        </row>
        <row r="1344">
          <cell r="C1344" t="str">
            <v>AES</v>
          </cell>
        </row>
        <row r="1345">
          <cell r="C1345" t="str">
            <v>AEM</v>
          </cell>
        </row>
        <row r="1346">
          <cell r="C1346" t="str">
            <v>ADY</v>
          </cell>
        </row>
        <row r="1347">
          <cell r="C1347" t="str">
            <v>ADV</v>
          </cell>
        </row>
        <row r="1348">
          <cell r="C1348" t="str">
            <v>ADT</v>
          </cell>
        </row>
        <row r="1349">
          <cell r="C1349" t="str">
            <v>ADR</v>
          </cell>
        </row>
        <row r="1350">
          <cell r="C1350" t="str">
            <v>ADM</v>
          </cell>
        </row>
        <row r="1351">
          <cell r="C1351" t="str">
            <v>ADL</v>
          </cell>
        </row>
        <row r="1352">
          <cell r="C1352" t="str">
            <v>ADC</v>
          </cell>
        </row>
        <row r="1353">
          <cell r="C1353" t="str">
            <v>ACV</v>
          </cell>
        </row>
        <row r="1354">
          <cell r="C1354" t="str">
            <v>ACU</v>
          </cell>
        </row>
        <row r="1355">
          <cell r="C1355" t="str">
            <v>ACT</v>
          </cell>
        </row>
        <row r="1356">
          <cell r="C1356" t="str">
            <v>ACS</v>
          </cell>
        </row>
        <row r="1357">
          <cell r="C1357" t="str">
            <v>ACR</v>
          </cell>
        </row>
        <row r="1358">
          <cell r="C1358" t="str">
            <v>ACO</v>
          </cell>
        </row>
        <row r="1359">
          <cell r="C1359" t="str">
            <v>ACN</v>
          </cell>
        </row>
        <row r="1360">
          <cell r="C1360" t="str">
            <v>ACM</v>
          </cell>
        </row>
        <row r="1361">
          <cell r="C1361" t="str">
            <v>ACL</v>
          </cell>
        </row>
        <row r="1362">
          <cell r="C1362" t="str">
            <v>ACK</v>
          </cell>
        </row>
        <row r="1363">
          <cell r="C1363" t="str">
            <v>ACI</v>
          </cell>
        </row>
        <row r="1364">
          <cell r="C1364" t="str">
            <v>ACH</v>
          </cell>
        </row>
        <row r="1365">
          <cell r="C1365" t="str">
            <v>ACE</v>
          </cell>
        </row>
        <row r="1366">
          <cell r="C1366" t="str">
            <v>ACC</v>
          </cell>
        </row>
        <row r="1367">
          <cell r="C1367" t="str">
            <v>ACB</v>
          </cell>
        </row>
        <row r="1368">
          <cell r="C1368" t="str">
            <v>ACA</v>
          </cell>
        </row>
        <row r="1369">
          <cell r="C1369" t="str">
            <v>AC2</v>
          </cell>
        </row>
        <row r="1370">
          <cell r="C1370" t="str">
            <v>AC1</v>
          </cell>
        </row>
        <row r="1371">
          <cell r="C1371" t="str">
            <v>ABM</v>
          </cell>
        </row>
        <row r="1372">
          <cell r="C1372" t="str">
            <v>ABI</v>
          </cell>
        </row>
        <row r="1373">
          <cell r="C1373" t="str">
            <v>ABD</v>
          </cell>
        </row>
        <row r="1374">
          <cell r="C1374" t="str">
            <v>ABC</v>
          </cell>
        </row>
        <row r="1375">
          <cell r="C1375" t="str">
            <v>ABB</v>
          </cell>
        </row>
        <row r="1376">
          <cell r="C1376" t="str">
            <v>ABA</v>
          </cell>
        </row>
        <row r="1377">
          <cell r="C1377" t="str">
            <v>AAR</v>
          </cell>
        </row>
        <row r="1378">
          <cell r="C1378" t="str">
            <v>AAP</v>
          </cell>
        </row>
        <row r="1379">
          <cell r="C1379" t="str">
            <v>AAI</v>
          </cell>
        </row>
        <row r="1380">
          <cell r="C1380" t="str">
            <v>AAB</v>
          </cell>
        </row>
        <row r="1381">
          <cell r="C1381" t="str">
            <v>AA1</v>
          </cell>
        </row>
        <row r="1382">
          <cell r="C1382" t="str">
            <v>7ME</v>
          </cell>
        </row>
        <row r="1383">
          <cell r="C1383" t="str">
            <v>468</v>
          </cell>
        </row>
        <row r="1384">
          <cell r="C1384" t="str">
            <v>465</v>
          </cell>
        </row>
        <row r="1385">
          <cell r="C1385" t="str">
            <v>464</v>
          </cell>
        </row>
        <row r="1386">
          <cell r="C1386" t="str">
            <v>463</v>
          </cell>
        </row>
        <row r="1387">
          <cell r="C1387" t="str">
            <v>462</v>
          </cell>
        </row>
        <row r="1388">
          <cell r="C1388" t="str">
            <v>461</v>
          </cell>
        </row>
        <row r="1389">
          <cell r="C1389" t="str">
            <v>460</v>
          </cell>
        </row>
        <row r="1390">
          <cell r="C1390" t="str">
            <v>459</v>
          </cell>
        </row>
        <row r="1391">
          <cell r="C1391" t="str">
            <v>458</v>
          </cell>
        </row>
        <row r="1392">
          <cell r="C1392" t="str">
            <v>457</v>
          </cell>
        </row>
        <row r="1393">
          <cell r="C1393" t="str">
            <v>456</v>
          </cell>
        </row>
        <row r="1394">
          <cell r="C1394" t="str">
            <v>455</v>
          </cell>
        </row>
        <row r="1395">
          <cell r="C1395" t="str">
            <v>454</v>
          </cell>
        </row>
        <row r="1396">
          <cell r="C1396" t="str">
            <v>453</v>
          </cell>
        </row>
        <row r="1397">
          <cell r="C1397" t="str">
            <v>452</v>
          </cell>
        </row>
        <row r="1398">
          <cell r="C1398" t="str">
            <v>451</v>
          </cell>
        </row>
        <row r="1399">
          <cell r="C1399" t="str">
            <v>450</v>
          </cell>
        </row>
        <row r="1400">
          <cell r="C1400" t="str">
            <v>449</v>
          </cell>
        </row>
        <row r="1401">
          <cell r="C1401" t="str">
            <v>448</v>
          </cell>
        </row>
        <row r="1402">
          <cell r="C1402" t="str">
            <v>447</v>
          </cell>
        </row>
        <row r="1403">
          <cell r="C1403" t="str">
            <v>446</v>
          </cell>
        </row>
        <row r="1404">
          <cell r="C1404" t="str">
            <v>445</v>
          </cell>
        </row>
        <row r="1405">
          <cell r="C1405" t="str">
            <v>444</v>
          </cell>
        </row>
        <row r="1406">
          <cell r="C1406" t="str">
            <v>442</v>
          </cell>
        </row>
        <row r="1407">
          <cell r="C1407" t="str">
            <v>440</v>
          </cell>
        </row>
        <row r="1408">
          <cell r="C1408" t="str">
            <v>439</v>
          </cell>
        </row>
        <row r="1409">
          <cell r="C1409" t="str">
            <v>438</v>
          </cell>
        </row>
        <row r="1410">
          <cell r="C1410" t="str">
            <v>437</v>
          </cell>
        </row>
        <row r="1411">
          <cell r="C1411" t="str">
            <v>434</v>
          </cell>
        </row>
        <row r="1412">
          <cell r="C1412" t="str">
            <v>426</v>
          </cell>
        </row>
        <row r="1413">
          <cell r="C1413" t="str">
            <v>423</v>
          </cell>
        </row>
        <row r="1414">
          <cell r="C1414" t="str">
            <v>422</v>
          </cell>
        </row>
        <row r="1415">
          <cell r="C1415" t="str">
            <v>421</v>
          </cell>
        </row>
        <row r="1416">
          <cell r="C1416" t="str">
            <v>420</v>
          </cell>
        </row>
        <row r="1417">
          <cell r="C1417" t="str">
            <v>419</v>
          </cell>
        </row>
        <row r="1418">
          <cell r="C1418" t="str">
            <v>418</v>
          </cell>
        </row>
        <row r="1419">
          <cell r="C1419" t="str">
            <v>417</v>
          </cell>
        </row>
        <row r="1420">
          <cell r="C1420" t="str">
            <v>416</v>
          </cell>
        </row>
        <row r="1421">
          <cell r="C1421" t="str">
            <v>415</v>
          </cell>
        </row>
        <row r="1422">
          <cell r="C1422" t="str">
            <v>414</v>
          </cell>
        </row>
        <row r="1423">
          <cell r="C1423" t="str">
            <v>413</v>
          </cell>
        </row>
        <row r="1424">
          <cell r="C1424" t="str">
            <v>412</v>
          </cell>
        </row>
        <row r="1425">
          <cell r="C1425" t="str">
            <v>411</v>
          </cell>
        </row>
        <row r="1426">
          <cell r="C1426" t="str">
            <v>410</v>
          </cell>
        </row>
        <row r="1427">
          <cell r="C1427" t="str">
            <v>409</v>
          </cell>
        </row>
        <row r="1428">
          <cell r="C1428" t="str">
            <v>408</v>
          </cell>
        </row>
        <row r="1429">
          <cell r="C1429" t="str">
            <v>407</v>
          </cell>
        </row>
        <row r="1430">
          <cell r="C1430" t="str">
            <v>406</v>
          </cell>
        </row>
        <row r="1431">
          <cell r="C1431" t="str">
            <v>405</v>
          </cell>
        </row>
        <row r="1432">
          <cell r="C1432" t="str">
            <v>404</v>
          </cell>
        </row>
        <row r="1433">
          <cell r="C1433" t="str">
            <v>401</v>
          </cell>
        </row>
        <row r="1434">
          <cell r="C1434" t="str">
            <v>400</v>
          </cell>
        </row>
        <row r="1435">
          <cell r="C1435" t="str">
            <v>3SO</v>
          </cell>
        </row>
        <row r="1436">
          <cell r="C1436" t="str">
            <v>3PP</v>
          </cell>
        </row>
        <row r="1437">
          <cell r="C1437" t="str">
            <v>3M1</v>
          </cell>
        </row>
        <row r="1438">
          <cell r="C1438" t="str">
            <v>3M</v>
          </cell>
        </row>
        <row r="1439">
          <cell r="C1439" t="str">
            <v>399</v>
          </cell>
        </row>
        <row r="1440">
          <cell r="C1440" t="str">
            <v>398</v>
          </cell>
        </row>
        <row r="1441">
          <cell r="C1441" t="str">
            <v>397</v>
          </cell>
        </row>
        <row r="1442">
          <cell r="C1442" t="str">
            <v>394</v>
          </cell>
        </row>
        <row r="1443">
          <cell r="C1443" t="str">
            <v>393</v>
          </cell>
        </row>
        <row r="1444">
          <cell r="C1444" t="str">
            <v>392</v>
          </cell>
        </row>
        <row r="1445">
          <cell r="C1445" t="str">
            <v>390</v>
          </cell>
        </row>
        <row r="1446">
          <cell r="C1446" t="str">
            <v>389</v>
          </cell>
        </row>
        <row r="1447">
          <cell r="C1447" t="str">
            <v>388</v>
          </cell>
        </row>
        <row r="1448">
          <cell r="C1448" t="str">
            <v>387</v>
          </cell>
        </row>
        <row r="1449">
          <cell r="C1449" t="str">
            <v>386</v>
          </cell>
        </row>
        <row r="1450">
          <cell r="C1450" t="str">
            <v>385</v>
          </cell>
        </row>
        <row r="1451">
          <cell r="C1451" t="str">
            <v>384</v>
          </cell>
        </row>
        <row r="1452">
          <cell r="C1452" t="str">
            <v>383</v>
          </cell>
        </row>
        <row r="1453">
          <cell r="C1453" t="str">
            <v>382</v>
          </cell>
        </row>
        <row r="1454">
          <cell r="C1454" t="str">
            <v>381</v>
          </cell>
        </row>
        <row r="1455">
          <cell r="C1455" t="str">
            <v>380</v>
          </cell>
        </row>
        <row r="1456">
          <cell r="C1456" t="str">
            <v>379</v>
          </cell>
        </row>
        <row r="1457">
          <cell r="C1457" t="str">
            <v>378</v>
          </cell>
        </row>
        <row r="1458">
          <cell r="C1458" t="str">
            <v>377</v>
          </cell>
        </row>
        <row r="1459">
          <cell r="C1459" t="str">
            <v>376</v>
          </cell>
        </row>
        <row r="1460">
          <cell r="C1460" t="str">
            <v>375</v>
          </cell>
        </row>
        <row r="1461">
          <cell r="C1461" t="str">
            <v>374</v>
          </cell>
        </row>
        <row r="1462">
          <cell r="C1462" t="str">
            <v>373</v>
          </cell>
        </row>
        <row r="1463">
          <cell r="C1463" t="str">
            <v>371</v>
          </cell>
        </row>
        <row r="1464">
          <cell r="C1464" t="str">
            <v>370</v>
          </cell>
        </row>
        <row r="1465">
          <cell r="C1465" t="str">
            <v>369</v>
          </cell>
        </row>
        <row r="1466">
          <cell r="C1466" t="str">
            <v>368</v>
          </cell>
        </row>
        <row r="1467">
          <cell r="C1467" t="str">
            <v>367</v>
          </cell>
        </row>
        <row r="1468">
          <cell r="C1468" t="str">
            <v>366</v>
          </cell>
        </row>
        <row r="1469">
          <cell r="C1469" t="str">
            <v>365</v>
          </cell>
        </row>
        <row r="1470">
          <cell r="C1470" t="str">
            <v>364</v>
          </cell>
        </row>
        <row r="1471">
          <cell r="C1471" t="str">
            <v>363</v>
          </cell>
        </row>
        <row r="1472">
          <cell r="C1472" t="str">
            <v>362</v>
          </cell>
        </row>
        <row r="1473">
          <cell r="C1473" t="str">
            <v>361</v>
          </cell>
        </row>
        <row r="1474">
          <cell r="C1474" t="str">
            <v>360</v>
          </cell>
        </row>
        <row r="1475">
          <cell r="C1475" t="str">
            <v>359</v>
          </cell>
        </row>
        <row r="1476">
          <cell r="C1476" t="str">
            <v>358</v>
          </cell>
        </row>
        <row r="1477">
          <cell r="C1477" t="str">
            <v>356</v>
          </cell>
        </row>
        <row r="1478">
          <cell r="C1478" t="str">
            <v>355</v>
          </cell>
        </row>
        <row r="1479">
          <cell r="C1479" t="str">
            <v>354</v>
          </cell>
        </row>
        <row r="1480">
          <cell r="C1480" t="str">
            <v>353</v>
          </cell>
        </row>
        <row r="1481">
          <cell r="C1481" t="str">
            <v>347</v>
          </cell>
        </row>
        <row r="1482">
          <cell r="C1482" t="str">
            <v>346</v>
          </cell>
        </row>
        <row r="1483">
          <cell r="C1483" t="str">
            <v>345</v>
          </cell>
        </row>
        <row r="1484">
          <cell r="C1484" t="str">
            <v>343</v>
          </cell>
        </row>
        <row r="1485">
          <cell r="C1485" t="str">
            <v>342</v>
          </cell>
        </row>
        <row r="1486">
          <cell r="C1486" t="str">
            <v>341</v>
          </cell>
        </row>
        <row r="1487">
          <cell r="C1487" t="str">
            <v>340</v>
          </cell>
        </row>
        <row r="1488">
          <cell r="C1488" t="str">
            <v>339</v>
          </cell>
        </row>
        <row r="1489">
          <cell r="C1489" t="str">
            <v>338</v>
          </cell>
        </row>
        <row r="1490">
          <cell r="C1490" t="str">
            <v>336</v>
          </cell>
        </row>
        <row r="1491">
          <cell r="C1491" t="str">
            <v>334</v>
          </cell>
        </row>
        <row r="1492">
          <cell r="C1492" t="str">
            <v>333</v>
          </cell>
        </row>
        <row r="1493">
          <cell r="C1493" t="str">
            <v>331</v>
          </cell>
        </row>
        <row r="1494">
          <cell r="C1494" t="str">
            <v>330</v>
          </cell>
        </row>
        <row r="1495">
          <cell r="C1495" t="str">
            <v>328</v>
          </cell>
        </row>
        <row r="1496">
          <cell r="C1496" t="str">
            <v>327</v>
          </cell>
        </row>
        <row r="1497">
          <cell r="C1497" t="str">
            <v>324</v>
          </cell>
        </row>
        <row r="1498">
          <cell r="C1498" t="str">
            <v>321</v>
          </cell>
        </row>
        <row r="1499">
          <cell r="C1499" t="str">
            <v>316</v>
          </cell>
        </row>
        <row r="1500">
          <cell r="C1500" t="str">
            <v>315</v>
          </cell>
        </row>
        <row r="1501">
          <cell r="C1501" t="str">
            <v>314</v>
          </cell>
        </row>
        <row r="1502">
          <cell r="C1502" t="str">
            <v>313</v>
          </cell>
        </row>
        <row r="1503">
          <cell r="C1503" t="str">
            <v>312</v>
          </cell>
        </row>
        <row r="1504">
          <cell r="C1504" t="str">
            <v>311</v>
          </cell>
        </row>
        <row r="1505">
          <cell r="C1505" t="str">
            <v>310</v>
          </cell>
        </row>
        <row r="1506">
          <cell r="C1506" t="str">
            <v>309</v>
          </cell>
        </row>
        <row r="1507">
          <cell r="C1507" t="str">
            <v>307</v>
          </cell>
        </row>
        <row r="1508">
          <cell r="C1508" t="str">
            <v>304</v>
          </cell>
        </row>
        <row r="1509">
          <cell r="C1509" t="str">
            <v>303</v>
          </cell>
        </row>
        <row r="1510">
          <cell r="C1510" t="str">
            <v>301</v>
          </cell>
        </row>
        <row r="1511">
          <cell r="C1511" t="str">
            <v>300</v>
          </cell>
        </row>
        <row r="1512">
          <cell r="C1512" t="str">
            <v>299</v>
          </cell>
        </row>
        <row r="1513">
          <cell r="C1513" t="str">
            <v>293</v>
          </cell>
        </row>
        <row r="1514">
          <cell r="C1514" t="str">
            <v>292</v>
          </cell>
        </row>
        <row r="1515">
          <cell r="C1515" t="str">
            <v>290</v>
          </cell>
        </row>
        <row r="1516">
          <cell r="C1516" t="str">
            <v>289</v>
          </cell>
        </row>
        <row r="1517">
          <cell r="C1517" t="str">
            <v>288</v>
          </cell>
        </row>
        <row r="1518">
          <cell r="C1518" t="str">
            <v>287</v>
          </cell>
        </row>
        <row r="1519">
          <cell r="C1519" t="str">
            <v>286</v>
          </cell>
        </row>
        <row r="1520">
          <cell r="C1520" t="str">
            <v>284</v>
          </cell>
        </row>
        <row r="1521">
          <cell r="C1521" t="str">
            <v>283</v>
          </cell>
        </row>
        <row r="1522">
          <cell r="C1522" t="str">
            <v>282</v>
          </cell>
        </row>
        <row r="1523">
          <cell r="C1523" t="str">
            <v>281</v>
          </cell>
        </row>
        <row r="1524">
          <cell r="C1524" t="str">
            <v>280</v>
          </cell>
        </row>
        <row r="1525">
          <cell r="C1525" t="str">
            <v>279</v>
          </cell>
        </row>
        <row r="1526">
          <cell r="C1526" t="str">
            <v>277</v>
          </cell>
        </row>
        <row r="1527">
          <cell r="C1527" t="str">
            <v>276</v>
          </cell>
        </row>
        <row r="1528">
          <cell r="C1528" t="str">
            <v>274</v>
          </cell>
        </row>
        <row r="1529">
          <cell r="C1529" t="str">
            <v>269</v>
          </cell>
        </row>
        <row r="1530">
          <cell r="C1530" t="str">
            <v>268</v>
          </cell>
        </row>
        <row r="1531">
          <cell r="C1531" t="str">
            <v>266</v>
          </cell>
        </row>
        <row r="1532">
          <cell r="C1532" t="str">
            <v>261</v>
          </cell>
        </row>
        <row r="1533">
          <cell r="C1533" t="str">
            <v>259</v>
          </cell>
        </row>
        <row r="1534">
          <cell r="C1534" t="str">
            <v>258</v>
          </cell>
        </row>
        <row r="1535">
          <cell r="C1535" t="str">
            <v>257</v>
          </cell>
        </row>
        <row r="1536">
          <cell r="C1536" t="str">
            <v>256</v>
          </cell>
        </row>
        <row r="1537">
          <cell r="C1537" t="str">
            <v>247</v>
          </cell>
        </row>
        <row r="1538">
          <cell r="C1538" t="str">
            <v>244</v>
          </cell>
        </row>
        <row r="1539">
          <cell r="C1539" t="str">
            <v>243</v>
          </cell>
        </row>
        <row r="1540">
          <cell r="C1540" t="str">
            <v>241</v>
          </cell>
        </row>
        <row r="1541">
          <cell r="C1541" t="str">
            <v>239</v>
          </cell>
        </row>
        <row r="1542">
          <cell r="C1542" t="str">
            <v>238</v>
          </cell>
        </row>
        <row r="1543">
          <cell r="C1543" t="str">
            <v>237</v>
          </cell>
        </row>
        <row r="1544">
          <cell r="C1544" t="str">
            <v>234</v>
          </cell>
        </row>
        <row r="1545">
          <cell r="C1545" t="str">
            <v>233</v>
          </cell>
        </row>
        <row r="1546">
          <cell r="C1546" t="str">
            <v>232</v>
          </cell>
        </row>
        <row r="1547">
          <cell r="C1547" t="str">
            <v>231</v>
          </cell>
        </row>
        <row r="1548">
          <cell r="C1548" t="str">
            <v>230</v>
          </cell>
        </row>
        <row r="1549">
          <cell r="C1549" t="str">
            <v>229</v>
          </cell>
        </row>
        <row r="1550">
          <cell r="C1550" t="str">
            <v>227</v>
          </cell>
        </row>
        <row r="1551">
          <cell r="C1551" t="str">
            <v>221</v>
          </cell>
        </row>
        <row r="1552">
          <cell r="C1552" t="str">
            <v>211</v>
          </cell>
        </row>
        <row r="1553">
          <cell r="C1553" t="str">
            <v>210</v>
          </cell>
        </row>
        <row r="1554">
          <cell r="C1554" t="str">
            <v>202</v>
          </cell>
        </row>
        <row r="1555">
          <cell r="C1555" t="str">
            <v>195</v>
          </cell>
        </row>
        <row r="1556">
          <cell r="C1556" t="str">
            <v>190</v>
          </cell>
        </row>
        <row r="1557">
          <cell r="C1557" t="str">
            <v>184</v>
          </cell>
        </row>
        <row r="1558">
          <cell r="C1558" t="str">
            <v>174</v>
          </cell>
        </row>
        <row r="1559">
          <cell r="C1559" t="str">
            <v>171</v>
          </cell>
        </row>
        <row r="1560">
          <cell r="C1560" t="str">
            <v>161</v>
          </cell>
        </row>
        <row r="1561">
          <cell r="C1561" t="str">
            <v>160</v>
          </cell>
        </row>
        <row r="1562">
          <cell r="C1562" t="str">
            <v>158</v>
          </cell>
        </row>
        <row r="1563">
          <cell r="C1563" t="str">
            <v>157</v>
          </cell>
        </row>
        <row r="1564">
          <cell r="C1564" t="str">
            <v>154</v>
          </cell>
        </row>
        <row r="1565">
          <cell r="C1565" t="str">
            <v>150</v>
          </cell>
        </row>
        <row r="1566">
          <cell r="C1566" t="str">
            <v>142</v>
          </cell>
        </row>
        <row r="1567">
          <cell r="C1567" t="str">
            <v>141</v>
          </cell>
        </row>
        <row r="1568">
          <cell r="C1568" t="str">
            <v>140</v>
          </cell>
        </row>
        <row r="1569">
          <cell r="C1569" t="str">
            <v>139</v>
          </cell>
        </row>
        <row r="1570">
          <cell r="C1570" t="str">
            <v>138</v>
          </cell>
        </row>
        <row r="1571">
          <cell r="C1571" t="str">
            <v>135</v>
          </cell>
        </row>
        <row r="1572">
          <cell r="C1572" t="str">
            <v>134</v>
          </cell>
        </row>
        <row r="1573">
          <cell r="C1573" t="str">
            <v>133</v>
          </cell>
        </row>
        <row r="1574">
          <cell r="C1574" t="str">
            <v>129</v>
          </cell>
        </row>
        <row r="1575">
          <cell r="C1575" t="str">
            <v>121</v>
          </cell>
        </row>
        <row r="1576">
          <cell r="C1576" t="str">
            <v>105</v>
          </cell>
        </row>
        <row r="1577">
          <cell r="C1577" t="str">
            <v>073</v>
          </cell>
        </row>
        <row r="1578">
          <cell r="C1578" t="str">
            <v>070</v>
          </cell>
        </row>
        <row r="1579">
          <cell r="C1579" t="str">
            <v>054</v>
          </cell>
        </row>
        <row r="1580">
          <cell r="C1580" t="str">
            <v>005</v>
          </cell>
        </row>
      </sheetData>
      <sheetData sheetId="3"/>
      <sheetData sheetId="4"/>
      <sheetData sheetId="5"/>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kl.cz/file/91803_1_1"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6">
    <tabColor rgb="FFFF0000"/>
    <pageSetUpPr fitToPage="1"/>
  </sheetPr>
  <dimension ref="A1:H41"/>
  <sheetViews>
    <sheetView showGridLines="0" tabSelected="1" zoomScale="90" zoomScaleNormal="90" workbookViewId="0">
      <selection activeCell="B1" sqref="B1:E1"/>
    </sheetView>
  </sheetViews>
  <sheetFormatPr defaultColWidth="9.140625" defaultRowHeight="15" x14ac:dyDescent="0.25"/>
  <cols>
    <col min="1" max="1" width="1.28515625" style="2" customWidth="1"/>
    <col min="2" max="2" width="3.140625" style="2" customWidth="1"/>
    <col min="3" max="3" width="29.140625" style="2" customWidth="1"/>
    <col min="4" max="4" width="25.140625" style="2" customWidth="1"/>
    <col min="5" max="5" width="124.7109375" style="2" customWidth="1"/>
    <col min="6" max="6" width="1.42578125" style="2" customWidth="1"/>
    <col min="7" max="16384" width="9.140625" style="2"/>
  </cols>
  <sheetData>
    <row r="1" spans="1:6" ht="19.5" thickBot="1" x14ac:dyDescent="0.35">
      <c r="A1" s="76"/>
      <c r="B1" s="168" t="s">
        <v>2230</v>
      </c>
      <c r="C1" s="168"/>
      <c r="D1" s="168"/>
      <c r="E1" s="168"/>
      <c r="F1" s="76"/>
    </row>
    <row r="2" spans="1:6" ht="36" customHeight="1" thickTop="1" x14ac:dyDescent="0.25">
      <c r="A2" s="76"/>
      <c r="B2" s="157"/>
      <c r="C2" s="158" t="s">
        <v>2173</v>
      </c>
      <c r="D2" s="152"/>
      <c r="E2" s="153"/>
      <c r="F2" s="76"/>
    </row>
    <row r="3" spans="1:6" ht="36" customHeight="1" x14ac:dyDescent="0.25">
      <c r="A3" s="76"/>
      <c r="B3" s="159"/>
      <c r="C3" s="150" t="s">
        <v>2174</v>
      </c>
      <c r="D3" s="151"/>
      <c r="E3" s="154"/>
      <c r="F3" s="76"/>
    </row>
    <row r="4" spans="1:6" ht="36" customHeight="1" thickBot="1" x14ac:dyDescent="0.4">
      <c r="A4" s="76"/>
      <c r="B4" s="160"/>
      <c r="C4" s="161" t="s">
        <v>2228</v>
      </c>
      <c r="D4" s="155"/>
      <c r="E4" s="156"/>
      <c r="F4" s="76"/>
    </row>
    <row r="5" spans="1:6" ht="24" thickTop="1" x14ac:dyDescent="0.35">
      <c r="A5" s="76"/>
      <c r="B5" s="77" t="s">
        <v>5</v>
      </c>
      <c r="C5" s="77"/>
      <c r="D5" s="76"/>
      <c r="E5" s="132" t="s">
        <v>2222</v>
      </c>
      <c r="F5" s="76"/>
    </row>
    <row r="6" spans="1:6" x14ac:dyDescent="0.25">
      <c r="A6" s="76"/>
      <c r="B6" s="76"/>
      <c r="C6" s="76" t="s">
        <v>2159</v>
      </c>
      <c r="D6" s="76"/>
      <c r="E6" s="76"/>
      <c r="F6" s="76"/>
    </row>
    <row r="7" spans="1:6" x14ac:dyDescent="0.25">
      <c r="A7" s="76"/>
      <c r="B7" s="76"/>
      <c r="C7" s="76" t="s">
        <v>6</v>
      </c>
      <c r="D7" s="76"/>
      <c r="E7" s="76"/>
      <c r="F7" s="76"/>
    </row>
    <row r="8" spans="1:6" x14ac:dyDescent="0.25">
      <c r="A8" s="76"/>
      <c r="B8" s="76"/>
      <c r="C8" s="76" t="s">
        <v>7</v>
      </c>
      <c r="D8" s="76" t="s">
        <v>8</v>
      </c>
      <c r="E8" s="76"/>
      <c r="F8" s="76"/>
    </row>
    <row r="9" spans="1:6" x14ac:dyDescent="0.25">
      <c r="A9" s="76"/>
      <c r="B9" s="76"/>
      <c r="C9" s="76"/>
      <c r="D9" s="76" t="s">
        <v>2160</v>
      </c>
      <c r="E9" s="76"/>
      <c r="F9" s="76"/>
    </row>
    <row r="10" spans="1:6" x14ac:dyDescent="0.25">
      <c r="A10" s="76"/>
      <c r="B10" s="76"/>
      <c r="C10" s="76"/>
      <c r="D10" s="76" t="s">
        <v>2186</v>
      </c>
      <c r="E10" s="76"/>
      <c r="F10" s="76"/>
    </row>
    <row r="11" spans="1:6" x14ac:dyDescent="0.25">
      <c r="A11" s="76"/>
      <c r="B11" s="76"/>
      <c r="C11" s="76"/>
      <c r="D11" s="76" t="s">
        <v>9</v>
      </c>
      <c r="E11" s="76"/>
      <c r="F11" s="76"/>
    </row>
    <row r="12" spans="1:6" x14ac:dyDescent="0.25">
      <c r="A12" s="76"/>
      <c r="B12" s="76"/>
      <c r="C12" s="76"/>
      <c r="D12" s="76" t="s">
        <v>10</v>
      </c>
      <c r="E12" s="76"/>
      <c r="F12" s="76"/>
    </row>
    <row r="13" spans="1:6" ht="6.75" customHeight="1" x14ac:dyDescent="0.25">
      <c r="A13" s="76"/>
      <c r="B13" s="76"/>
      <c r="C13" s="76"/>
      <c r="D13" s="76"/>
      <c r="E13" s="76"/>
      <c r="F13" s="76"/>
    </row>
    <row r="14" spans="1:6" x14ac:dyDescent="0.25">
      <c r="A14" s="76"/>
      <c r="B14" s="76"/>
      <c r="C14" s="78" t="s">
        <v>11</v>
      </c>
      <c r="D14" s="76"/>
      <c r="E14" s="76"/>
      <c r="F14" s="76"/>
    </row>
    <row r="15" spans="1:6" ht="6.75" customHeight="1" x14ac:dyDescent="0.25">
      <c r="A15" s="76"/>
      <c r="B15" s="76"/>
      <c r="C15" s="76"/>
      <c r="D15" s="76"/>
      <c r="E15" s="76"/>
      <c r="F15" s="76"/>
    </row>
    <row r="16" spans="1:6" ht="18.75" x14ac:dyDescent="0.3">
      <c r="A16" s="76"/>
      <c r="B16" s="77" t="s">
        <v>12</v>
      </c>
      <c r="C16" s="77"/>
      <c r="D16" s="76"/>
      <c r="E16" s="76"/>
      <c r="F16" s="76"/>
    </row>
    <row r="17" spans="1:6" x14ac:dyDescent="0.25">
      <c r="A17" s="76"/>
      <c r="B17" s="76"/>
      <c r="C17" s="79" t="s">
        <v>2180</v>
      </c>
      <c r="D17" s="76"/>
      <c r="E17" s="76"/>
      <c r="F17" s="76"/>
    </row>
    <row r="18" spans="1:6" x14ac:dyDescent="0.25">
      <c r="A18" s="76"/>
      <c r="B18" s="76"/>
      <c r="C18" s="79" t="s">
        <v>2229</v>
      </c>
      <c r="D18" s="76"/>
      <c r="E18" s="76"/>
      <c r="F18" s="76"/>
    </row>
    <row r="19" spans="1:6" x14ac:dyDescent="0.25">
      <c r="A19" s="76"/>
      <c r="B19" s="76"/>
      <c r="C19" s="78" t="s">
        <v>2179</v>
      </c>
      <c r="D19" s="76"/>
      <c r="E19" s="76"/>
      <c r="F19" s="76"/>
    </row>
    <row r="20" spans="1:6" x14ac:dyDescent="0.25">
      <c r="A20" s="76"/>
      <c r="B20" s="76"/>
      <c r="C20" s="76" t="s">
        <v>14</v>
      </c>
      <c r="D20" s="76"/>
      <c r="E20" s="76"/>
      <c r="F20" s="76"/>
    </row>
    <row r="21" spans="1:6" x14ac:dyDescent="0.25">
      <c r="A21" s="76"/>
      <c r="B21" s="76"/>
      <c r="C21" s="76" t="s">
        <v>2158</v>
      </c>
      <c r="D21" s="76"/>
      <c r="E21" s="76"/>
      <c r="F21" s="76"/>
    </row>
    <row r="22" spans="1:6" x14ac:dyDescent="0.25">
      <c r="A22" s="76"/>
      <c r="B22" s="76"/>
      <c r="C22" s="76" t="s">
        <v>2146</v>
      </c>
      <c r="D22" s="76"/>
      <c r="E22" s="76"/>
      <c r="F22" s="76"/>
    </row>
    <row r="23" spans="1:6" x14ac:dyDescent="0.25">
      <c r="A23" s="76"/>
      <c r="B23" s="76"/>
      <c r="C23" s="76" t="s">
        <v>2147</v>
      </c>
      <c r="D23" s="76"/>
      <c r="E23" s="76"/>
      <c r="F23" s="76"/>
    </row>
    <row r="24" spans="1:6" x14ac:dyDescent="0.25">
      <c r="A24" s="76"/>
      <c r="B24" s="76"/>
      <c r="C24" s="80" t="s">
        <v>13</v>
      </c>
      <c r="D24" s="76"/>
      <c r="E24" s="76"/>
      <c r="F24" s="76"/>
    </row>
    <row r="25" spans="1:6" x14ac:dyDescent="0.25">
      <c r="A25" s="76"/>
      <c r="B25" s="76"/>
      <c r="C25" s="81" t="s">
        <v>15</v>
      </c>
      <c r="D25" s="76"/>
      <c r="E25" s="76"/>
      <c r="F25" s="76"/>
    </row>
    <row r="26" spans="1:6" x14ac:dyDescent="0.25">
      <c r="A26" s="76"/>
      <c r="B26" s="76"/>
      <c r="C26" s="80" t="s">
        <v>2148</v>
      </c>
      <c r="D26" s="76"/>
      <c r="E26" s="76"/>
      <c r="F26" s="76"/>
    </row>
    <row r="27" spans="1:6" x14ac:dyDescent="0.25">
      <c r="A27" s="76"/>
      <c r="B27" s="76"/>
      <c r="C27" s="80" t="s">
        <v>2149</v>
      </c>
      <c r="D27" s="76"/>
      <c r="E27" s="76"/>
      <c r="F27" s="76"/>
    </row>
    <row r="28" spans="1:6" x14ac:dyDescent="0.25">
      <c r="A28" s="76"/>
      <c r="B28" s="76"/>
      <c r="C28" s="78" t="s">
        <v>16</v>
      </c>
      <c r="D28" s="76"/>
      <c r="E28" s="76"/>
      <c r="F28" s="76"/>
    </row>
    <row r="29" spans="1:6" x14ac:dyDescent="0.25">
      <c r="A29" s="76"/>
      <c r="B29" s="76"/>
      <c r="C29" s="78" t="s">
        <v>2150</v>
      </c>
      <c r="D29" s="76"/>
      <c r="E29" s="76"/>
      <c r="F29" s="76"/>
    </row>
    <row r="30" spans="1:6" x14ac:dyDescent="0.25">
      <c r="A30" s="76"/>
      <c r="B30" s="76"/>
      <c r="C30" s="78" t="s">
        <v>2151</v>
      </c>
      <c r="D30" s="76"/>
      <c r="E30" s="76"/>
      <c r="F30" s="76"/>
    </row>
    <row r="31" spans="1:6" x14ac:dyDescent="0.25">
      <c r="A31" s="76"/>
      <c r="B31" s="76"/>
      <c r="C31" s="76" t="s">
        <v>2220</v>
      </c>
      <c r="D31" s="76"/>
      <c r="E31" s="76"/>
      <c r="F31" s="76"/>
    </row>
    <row r="32" spans="1:6" x14ac:dyDescent="0.25">
      <c r="A32" s="76"/>
      <c r="B32" s="76"/>
      <c r="C32" s="76"/>
      <c r="D32" s="139" t="s">
        <v>2219</v>
      </c>
      <c r="E32" s="82"/>
      <c r="F32" s="76"/>
    </row>
    <row r="33" spans="1:8" x14ac:dyDescent="0.25">
      <c r="A33" s="76"/>
      <c r="B33" s="76"/>
      <c r="C33" s="139"/>
      <c r="D33" s="139" t="s">
        <v>2221</v>
      </c>
      <c r="E33" s="82" t="s">
        <v>2172</v>
      </c>
      <c r="F33" s="76"/>
    </row>
    <row r="34" spans="1:8" x14ac:dyDescent="0.25">
      <c r="A34" s="76"/>
      <c r="B34" s="76"/>
      <c r="C34" s="78" t="s">
        <v>2152</v>
      </c>
      <c r="D34" s="76"/>
      <c r="E34" s="76"/>
      <c r="F34" s="76"/>
    </row>
    <row r="35" spans="1:8" x14ac:dyDescent="0.25">
      <c r="A35" s="76"/>
      <c r="B35" s="76"/>
      <c r="C35" s="78" t="s">
        <v>2153</v>
      </c>
      <c r="D35" s="76"/>
      <c r="E35" s="76"/>
      <c r="F35" s="76"/>
      <c r="H35" s="61"/>
    </row>
    <row r="36" spans="1:8" x14ac:dyDescent="0.25">
      <c r="A36" s="76"/>
      <c r="B36" s="76"/>
      <c r="C36" s="78" t="s">
        <v>2189</v>
      </c>
      <c r="D36" s="76"/>
      <c r="E36" s="76"/>
      <c r="F36" s="76"/>
      <c r="H36" s="61"/>
    </row>
    <row r="37" spans="1:8" ht="3.75" customHeight="1" thickBot="1" x14ac:dyDescent="0.3">
      <c r="A37" s="76"/>
      <c r="B37" s="76"/>
      <c r="C37" s="76"/>
      <c r="D37" s="76"/>
      <c r="E37" s="76"/>
      <c r="F37" s="76"/>
    </row>
    <row r="38" spans="1:8" ht="34.5" customHeight="1" thickTop="1" x14ac:dyDescent="0.25">
      <c r="A38" s="76"/>
      <c r="B38" s="157"/>
      <c r="C38" s="158" t="s">
        <v>2173</v>
      </c>
      <c r="D38" s="152"/>
      <c r="E38" s="153"/>
      <c r="F38" s="76"/>
    </row>
    <row r="39" spans="1:8" ht="34.5" customHeight="1" x14ac:dyDescent="0.25">
      <c r="A39" s="76"/>
      <c r="B39" s="159"/>
      <c r="C39" s="150" t="s">
        <v>2174</v>
      </c>
      <c r="D39" s="151"/>
      <c r="E39" s="154"/>
      <c r="F39" s="76"/>
    </row>
    <row r="40" spans="1:8" ht="34.5" customHeight="1" thickBot="1" x14ac:dyDescent="0.4">
      <c r="A40" s="76"/>
      <c r="B40" s="160"/>
      <c r="C40" s="161" t="s">
        <v>2228</v>
      </c>
      <c r="D40" s="155"/>
      <c r="E40" s="156"/>
      <c r="F40" s="76"/>
    </row>
    <row r="41" spans="1:8" ht="15.75" thickTop="1" x14ac:dyDescent="0.25">
      <c r="A41" s="76"/>
      <c r="B41" s="76"/>
      <c r="C41" s="76"/>
      <c r="D41" s="76"/>
      <c r="E41" s="76"/>
      <c r="F41" s="76"/>
    </row>
  </sheetData>
  <sheetProtection algorithmName="SHA-512" hashValue="JyHJMudK0S1Q5PDdhBXF3PknOYOJMZiCWGLxNreFUQA0ciNMB2Weh/BKcPlAnjfSMAXixGpxkIN0bspgn8MEzA==" saltValue="+dFI/OAXGMBkDFZA3fxf7A==" spinCount="100000" sheet="1" objects="1" scenarios="1"/>
  <mergeCells count="1">
    <mergeCell ref="B1:E1"/>
  </mergeCells>
  <hyperlinks>
    <hyperlink ref="C2" location="'MEZIROČNÍ NAVÝŠENÍ CENY ZP'!A1" display="Změna MFC" xr:uid="{00000000-0004-0000-0000-000000000000}"/>
    <hyperlink ref="E33" r:id="rId1" xr:uid="{00000000-0004-0000-0000-000001000000}"/>
    <hyperlink ref="C3" location="'ZMĚNY ZP OSTATNÍ'!A1" display="Změna MFC a dalších položek nebo změna jiných položek než MFC" xr:uid="{00000000-0004-0000-0000-000002000000}"/>
    <hyperlink ref="C4" location="'VYŘAZENÍ ZP'!A1" display="Vyřazení již ohlášeného ZP" xr:uid="{00000000-0004-0000-0000-000003000000}"/>
    <hyperlink ref="C38" location="'MEZIROČNÍ NAVÝŠENÍ CENY ZP'!A1" display="Změna MFC" xr:uid="{00000000-0004-0000-0000-000004000000}"/>
    <hyperlink ref="C39" location="'ZMĚNY ZP OSTATNÍ'!A1" display="Změna MFC a dalších položek nebo změna jiných položek než MFC" xr:uid="{00000000-0004-0000-0000-000005000000}"/>
    <hyperlink ref="C40" location="'VYŘAZENÍ ZP'!A1" display="Vyřazení již ohlášeného ZP" xr:uid="{00000000-0004-0000-0000-000006000000}"/>
  </hyperlinks>
  <pageMargins left="0.70866141732283472" right="0.70866141732283472" top="0.78740157480314965" bottom="0.78740157480314965" header="0.31496062992125984" footer="0.31496062992125984"/>
  <pageSetup paperSize="9" scale="81"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tabColor rgb="FFFFFF00"/>
    <pageSetUpPr fitToPage="1"/>
  </sheetPr>
  <dimension ref="A1:U53"/>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28515625" defaultRowHeight="15" x14ac:dyDescent="0.25"/>
  <cols>
    <col min="1" max="1" width="5.140625" style="69" customWidth="1"/>
    <col min="2" max="2" width="9.85546875" style="69" bestFit="1" customWidth="1"/>
    <col min="3" max="3" width="18" style="69" customWidth="1"/>
    <col min="4" max="5" width="34.5703125" style="69" customWidth="1"/>
    <col min="6" max="6" width="12.85546875" style="69" customWidth="1"/>
    <col min="7" max="7" width="53.5703125" style="69" customWidth="1"/>
    <col min="8" max="8" width="52.42578125" style="69" bestFit="1" customWidth="1"/>
    <col min="9" max="9" width="8.7109375" style="69" customWidth="1"/>
    <col min="10" max="14" width="14" style="69" customWidth="1"/>
    <col min="15" max="16" width="16" style="67" hidden="1" customWidth="1"/>
    <col min="17" max="17" width="16.42578125" hidden="1" customWidth="1"/>
    <col min="18" max="18" width="18.85546875" hidden="1" customWidth="1"/>
    <col min="19" max="21" width="10.85546875" bestFit="1" customWidth="1"/>
  </cols>
  <sheetData>
    <row r="1" spans="1:18" ht="26.25" x14ac:dyDescent="0.25">
      <c r="A1" s="101"/>
      <c r="B1" s="170" t="s">
        <v>2139</v>
      </c>
      <c r="C1" s="170"/>
      <c r="D1" s="170"/>
      <c r="E1" s="170"/>
      <c r="F1" s="170"/>
      <c r="G1" s="171"/>
      <c r="H1" s="105"/>
      <c r="I1" s="106"/>
      <c r="J1" s="106"/>
      <c r="K1" s="106"/>
      <c r="L1" s="106"/>
      <c r="M1" s="107"/>
      <c r="N1" s="107"/>
      <c r="O1" s="111"/>
      <c r="P1" s="111"/>
      <c r="Q1" s="111"/>
      <c r="R1" s="169" t="s">
        <v>2226</v>
      </c>
    </row>
    <row r="2" spans="1:18" ht="24" customHeight="1" x14ac:dyDescent="0.25">
      <c r="A2" s="102"/>
      <c r="B2" s="172" t="s">
        <v>2145</v>
      </c>
      <c r="C2" s="173"/>
      <c r="D2" s="173"/>
      <c r="E2" s="103"/>
      <c r="F2" s="103"/>
      <c r="G2" s="141" t="s">
        <v>2224</v>
      </c>
      <c r="H2" s="114" t="s">
        <v>2145</v>
      </c>
      <c r="I2" s="103"/>
      <c r="J2" s="103"/>
      <c r="K2" s="103"/>
      <c r="L2" s="108"/>
      <c r="M2" s="104"/>
      <c r="N2" s="104"/>
      <c r="O2" s="143" t="s">
        <v>2225</v>
      </c>
      <c r="P2" s="143" t="s">
        <v>2225</v>
      </c>
      <c r="Q2" s="143" t="s">
        <v>2225</v>
      </c>
      <c r="R2" s="169"/>
    </row>
    <row r="3" spans="1:18" s="1" customFormat="1" ht="60" x14ac:dyDescent="0.25">
      <c r="A3" s="100"/>
      <c r="B3" s="100" t="s">
        <v>3</v>
      </c>
      <c r="C3" s="100" t="s">
        <v>0</v>
      </c>
      <c r="D3" s="100" t="s">
        <v>2176</v>
      </c>
      <c r="E3" s="100" t="s">
        <v>2177</v>
      </c>
      <c r="F3" s="100" t="s">
        <v>2161</v>
      </c>
      <c r="G3" s="100" t="s">
        <v>2175</v>
      </c>
      <c r="H3" s="102" t="s">
        <v>2157</v>
      </c>
      <c r="I3" s="102" t="s">
        <v>2</v>
      </c>
      <c r="J3" s="102" t="s">
        <v>2143</v>
      </c>
      <c r="K3" s="102" t="s">
        <v>2144</v>
      </c>
      <c r="L3" s="102" t="s">
        <v>2183</v>
      </c>
      <c r="M3" s="102" t="s">
        <v>2182</v>
      </c>
      <c r="N3" s="102" t="s">
        <v>2187</v>
      </c>
      <c r="O3" s="83" t="s">
        <v>2181</v>
      </c>
      <c r="P3" s="83" t="s">
        <v>2178</v>
      </c>
      <c r="Q3" s="83" t="s">
        <v>2185</v>
      </c>
      <c r="R3" s="169"/>
    </row>
    <row r="4" spans="1:18" s="38" customFormat="1" x14ac:dyDescent="0.25">
      <c r="A4" s="3">
        <v>1</v>
      </c>
      <c r="B4" s="45"/>
      <c r="C4" s="45"/>
      <c r="D4" s="44"/>
      <c r="E4" s="4"/>
      <c r="F4" s="71"/>
      <c r="G4" s="75" t="str">
        <f>IF(F4="","",VLOOKUP(F4,ČÍSELNÍK!$A$2:$B$448,2))</f>
        <v/>
      </c>
      <c r="H4" s="44"/>
      <c r="I4" s="73"/>
      <c r="J4" s="62"/>
      <c r="K4" s="74"/>
      <c r="L4" s="90" t="str">
        <f>IF(B4="","",IF(AND(B4&lt;&gt;"",I4=""),"CHYBÍ DPH!!!",TRUNC((J4/(1+I4/100)/1.25),2)))</f>
        <v/>
      </c>
      <c r="M4" s="86" t="str">
        <f t="shared" ref="M4:M35" si="0">IF(R4=FALSE,"Chyba v MFC",IF(B4="","",IF(AND(B4&lt;&gt;"",I4=""),"CHYBÍ DPH!!!",TRUNC((K4/1.25/(1+I4/100)),2))))</f>
        <v/>
      </c>
      <c r="N4" s="115"/>
      <c r="O4" s="91" t="str">
        <f>IF(B4="","",IF(I4="","CHYBÍ DPH!!!",J4/(1+I4/100)/1.25))</f>
        <v/>
      </c>
      <c r="P4" s="91" t="str">
        <f>IF(B4="","",IF(I4="","CHYBÍ DPH!!!",K4/(1+I4/100)/1.25))</f>
        <v/>
      </c>
      <c r="Q4" s="92" t="str">
        <f>IF(B4="","",IF(I4="","",TRUNC(L4*1.03,2)))</f>
        <v/>
      </c>
      <c r="R4" s="89" t="str">
        <f>IF(B4="","",IF(I4="","",AND(K4*100=INT(K4*100),(TRUNC((K4/(1+I4/100)/1.25),2))&lt;=(TRUNC((TRUNC((J4/1.25/(1+I4/100)),2))*1.03,2)))))</f>
        <v/>
      </c>
    </row>
    <row r="5" spans="1:18" s="29" customFormat="1" x14ac:dyDescent="0.25">
      <c r="A5" s="68" t="str">
        <f>IF(B5&lt;&gt;"",A4+1,"")</f>
        <v/>
      </c>
      <c r="B5" s="45"/>
      <c r="C5" s="45"/>
      <c r="D5" s="44"/>
      <c r="E5" s="4"/>
      <c r="F5" s="71"/>
      <c r="G5" s="75" t="str">
        <f>IF(F5="","",VLOOKUP(F5,ČÍSELNÍK!$A$2:$B$448,2))</f>
        <v/>
      </c>
      <c r="H5" s="44"/>
      <c r="I5" s="73"/>
      <c r="J5" s="62"/>
      <c r="K5" s="74"/>
      <c r="L5" s="58" t="str">
        <f t="shared" ref="L5:L11" si="1">IF(B5="","",IF(AND(B5&lt;&gt;"",I5=""),"CHYBÍ DPH!!!",TRUNC((J5/(1+I5/100)/1.25),2)))</f>
        <v/>
      </c>
      <c r="M5" s="86" t="str">
        <f t="shared" si="0"/>
        <v/>
      </c>
      <c r="N5" s="115"/>
      <c r="O5" s="87" t="str">
        <f t="shared" ref="O5:O11" si="2">IF(B5="","",IF(I5="","CHYBÍ DPH!!!",J5/(1+I5/100)/1.25))</f>
        <v/>
      </c>
      <c r="P5" s="87" t="str">
        <f t="shared" ref="P5:P11" si="3">IF(B5="","",IF(I5="","CHYBÍ DPH!!!",K5/(1+I5/100)/1.25))</f>
        <v/>
      </c>
      <c r="Q5" s="88" t="str">
        <f t="shared" ref="Q5:Q53" si="4">IF(B5="","",IF(I5="","",TRUNC(L5*1.03,2)))</f>
        <v/>
      </c>
      <c r="R5" s="89" t="str">
        <f>IF(B5="","",IF(I5="","",AND(K5*100=INT(K5*100),(TRUNC((K5/(1+I5/100)/1.25),2))&lt;=(TRUNC((TRUNC((J5/1.25/(1+I5/100)),2))*1.03,2)))))</f>
        <v/>
      </c>
    </row>
    <row r="6" spans="1:18" x14ac:dyDescent="0.25">
      <c r="A6" s="68" t="str">
        <f t="shared" ref="A6:A53" si="5">IF(B6&lt;&gt;"",A5+1,"")</f>
        <v/>
      </c>
      <c r="B6" s="45"/>
      <c r="C6" s="165"/>
      <c r="D6" s="166"/>
      <c r="E6" s="4"/>
      <c r="F6" s="167"/>
      <c r="G6" s="75" t="str">
        <f>IF(F6="","",VLOOKUP(F6,ČÍSELNÍK!$A$2:$B$448,2))</f>
        <v/>
      </c>
      <c r="H6" s="44"/>
      <c r="I6" s="73"/>
      <c r="J6" s="62"/>
      <c r="K6" s="74"/>
      <c r="L6" s="58" t="str">
        <f t="shared" si="1"/>
        <v/>
      </c>
      <c r="M6" s="86" t="str">
        <f t="shared" si="0"/>
        <v/>
      </c>
      <c r="N6" s="115"/>
      <c r="O6" s="87" t="str">
        <f t="shared" si="2"/>
        <v/>
      </c>
      <c r="P6" s="87" t="str">
        <f t="shared" si="3"/>
        <v/>
      </c>
      <c r="Q6" s="88" t="str">
        <f t="shared" si="4"/>
        <v/>
      </c>
      <c r="R6" s="89" t="str">
        <f t="shared" ref="R6:R11" si="6">IF(B6="","",IF(I6="","",AND(K6*100=INT(K6*100),(TRUNC((K6/(1+I6/100)/1.25),2))&lt;=(TRUNC((TRUNC((J6/1.25/(1+I6/100)),2))*1.03,2)))))</f>
        <v/>
      </c>
    </row>
    <row r="7" spans="1:18" x14ac:dyDescent="0.25">
      <c r="A7" s="68" t="str">
        <f t="shared" si="5"/>
        <v/>
      </c>
      <c r="B7" s="45"/>
      <c r="C7" s="45"/>
      <c r="D7" s="44"/>
      <c r="E7" s="4"/>
      <c r="F7" s="71"/>
      <c r="G7" s="75" t="str">
        <f>IF(F7="","",VLOOKUP(F7,ČÍSELNÍK!$A$2:$B$448,2))</f>
        <v/>
      </c>
      <c r="H7" s="44"/>
      <c r="I7" s="73"/>
      <c r="J7" s="62"/>
      <c r="K7" s="74"/>
      <c r="L7" s="58" t="str">
        <f t="shared" si="1"/>
        <v/>
      </c>
      <c r="M7" s="86" t="str">
        <f t="shared" si="0"/>
        <v/>
      </c>
      <c r="N7" s="115"/>
      <c r="O7" s="87" t="str">
        <f t="shared" si="2"/>
        <v/>
      </c>
      <c r="P7" s="87" t="str">
        <f t="shared" si="3"/>
        <v/>
      </c>
      <c r="Q7" s="88" t="str">
        <f t="shared" si="4"/>
        <v/>
      </c>
      <c r="R7" s="89" t="str">
        <f t="shared" si="6"/>
        <v/>
      </c>
    </row>
    <row r="8" spans="1:18" x14ac:dyDescent="0.25">
      <c r="A8" s="68" t="str">
        <f t="shared" si="5"/>
        <v/>
      </c>
      <c r="B8" s="45"/>
      <c r="C8" s="45"/>
      <c r="D8" s="44"/>
      <c r="E8" s="4"/>
      <c r="F8" s="71"/>
      <c r="G8" s="75" t="str">
        <f>IF(F8="","",VLOOKUP(F8,ČÍSELNÍK!$A$2:$B$448,2))</f>
        <v/>
      </c>
      <c r="H8" s="44"/>
      <c r="I8" s="73"/>
      <c r="J8" s="62"/>
      <c r="K8" s="74"/>
      <c r="L8" s="58" t="str">
        <f t="shared" si="1"/>
        <v/>
      </c>
      <c r="M8" s="86" t="str">
        <f t="shared" si="0"/>
        <v/>
      </c>
      <c r="N8" s="115"/>
      <c r="O8" s="87" t="str">
        <f t="shared" si="2"/>
        <v/>
      </c>
      <c r="P8" s="87" t="str">
        <f t="shared" si="3"/>
        <v/>
      </c>
      <c r="Q8" s="88" t="str">
        <f t="shared" si="4"/>
        <v/>
      </c>
      <c r="R8" s="89" t="str">
        <f t="shared" si="6"/>
        <v/>
      </c>
    </row>
    <row r="9" spans="1:18" x14ac:dyDescent="0.25">
      <c r="A9" s="68" t="str">
        <f t="shared" si="5"/>
        <v/>
      </c>
      <c r="B9" s="45"/>
      <c r="C9" s="45"/>
      <c r="D9" s="44"/>
      <c r="E9" s="4"/>
      <c r="F9" s="71"/>
      <c r="G9" s="75" t="str">
        <f>IF(F9="","",VLOOKUP(F9,ČÍSELNÍK!$A$2:$B$448,2))</f>
        <v/>
      </c>
      <c r="H9" s="44"/>
      <c r="I9" s="73"/>
      <c r="J9" s="62"/>
      <c r="K9" s="74"/>
      <c r="L9" s="58" t="str">
        <f t="shared" si="1"/>
        <v/>
      </c>
      <c r="M9" s="86" t="str">
        <f t="shared" si="0"/>
        <v/>
      </c>
      <c r="N9" s="115"/>
      <c r="O9" s="87" t="str">
        <f t="shared" si="2"/>
        <v/>
      </c>
      <c r="P9" s="87" t="str">
        <f t="shared" si="3"/>
        <v/>
      </c>
      <c r="Q9" s="88" t="str">
        <f t="shared" si="4"/>
        <v/>
      </c>
      <c r="R9" s="89" t="str">
        <f t="shared" si="6"/>
        <v/>
      </c>
    </row>
    <row r="10" spans="1:18" x14ac:dyDescent="0.25">
      <c r="A10" s="68" t="str">
        <f t="shared" si="5"/>
        <v/>
      </c>
      <c r="B10" s="45"/>
      <c r="C10" s="45"/>
      <c r="D10" s="44"/>
      <c r="E10" s="4"/>
      <c r="F10" s="71"/>
      <c r="G10" s="75" t="str">
        <f>IF(F10="","",VLOOKUP(F10,ČÍSELNÍK!$A$2:$B$448,2))</f>
        <v/>
      </c>
      <c r="H10" s="44"/>
      <c r="I10" s="73"/>
      <c r="J10" s="62"/>
      <c r="K10" s="74"/>
      <c r="L10" s="58" t="str">
        <f t="shared" si="1"/>
        <v/>
      </c>
      <c r="M10" s="86" t="str">
        <f t="shared" si="0"/>
        <v/>
      </c>
      <c r="N10" s="115"/>
      <c r="O10" s="87" t="str">
        <f t="shared" si="2"/>
        <v/>
      </c>
      <c r="P10" s="87" t="str">
        <f t="shared" si="3"/>
        <v/>
      </c>
      <c r="Q10" s="88" t="str">
        <f t="shared" si="4"/>
        <v/>
      </c>
      <c r="R10" s="89" t="str">
        <f t="shared" si="6"/>
        <v/>
      </c>
    </row>
    <row r="11" spans="1:18" x14ac:dyDescent="0.25">
      <c r="A11" s="68" t="str">
        <f t="shared" si="5"/>
        <v/>
      </c>
      <c r="B11" s="45"/>
      <c r="C11" s="45"/>
      <c r="D11" s="44"/>
      <c r="E11" s="4"/>
      <c r="F11" s="71"/>
      <c r="G11" s="75" t="str">
        <f>IF(F11="","",VLOOKUP(F11,ČÍSELNÍK!$A$2:$B$448,2))</f>
        <v/>
      </c>
      <c r="H11" s="44"/>
      <c r="I11" s="73"/>
      <c r="J11" s="62"/>
      <c r="K11" s="74"/>
      <c r="L11" s="58" t="str">
        <f t="shared" si="1"/>
        <v/>
      </c>
      <c r="M11" s="86" t="str">
        <f t="shared" si="0"/>
        <v/>
      </c>
      <c r="N11" s="115"/>
      <c r="O11" s="87" t="str">
        <f t="shared" si="2"/>
        <v/>
      </c>
      <c r="P11" s="87" t="str">
        <f t="shared" si="3"/>
        <v/>
      </c>
      <c r="Q11" s="88" t="str">
        <f t="shared" si="4"/>
        <v/>
      </c>
      <c r="R11" s="89" t="str">
        <f t="shared" si="6"/>
        <v/>
      </c>
    </row>
    <row r="12" spans="1:18" x14ac:dyDescent="0.25">
      <c r="A12" s="68" t="str">
        <f t="shared" si="5"/>
        <v/>
      </c>
      <c r="B12" s="45"/>
      <c r="C12" s="45"/>
      <c r="D12" s="44"/>
      <c r="E12" s="4"/>
      <c r="F12" s="71"/>
      <c r="G12" s="75" t="str">
        <f>IF(F12="","",VLOOKUP(F12,ČÍSELNÍK!$A$2:$B$448,2))</f>
        <v/>
      </c>
      <c r="H12" s="44"/>
      <c r="I12" s="73"/>
      <c r="J12" s="62"/>
      <c r="K12" s="74"/>
      <c r="L12" s="58" t="str">
        <f>IF(B12="","",IF(AND(B12&lt;&gt;"",I12=""),"CHYBÍ DPH!!!",TRUNC((J12/(1+I12/100)/1.25),2)))</f>
        <v/>
      </c>
      <c r="M12" s="86" t="str">
        <f t="shared" si="0"/>
        <v/>
      </c>
      <c r="N12" s="115"/>
      <c r="O12" s="87" t="str">
        <f>IF(B12="","",IF(I12="","CHYBÍ DPH!!!",J12/(1+I12/100)/1.25))</f>
        <v/>
      </c>
      <c r="P12" s="87" t="str">
        <f>IF(B12="","",IF(I12="","CHYBÍ DPH!!!",K12/(1+I12/100)/1.25))</f>
        <v/>
      </c>
      <c r="Q12" s="88" t="str">
        <f t="shared" si="4"/>
        <v/>
      </c>
      <c r="R12" s="89" t="str">
        <f>IF(B12="","",IF(I12="","",AND(K12*100=INT(K12*100),(TRUNC((K12/(1+I12/100)/1.25),2))&lt;=(TRUNC((TRUNC((J12/1.25/(1+I12/100)),2))*1.03,2)))))</f>
        <v/>
      </c>
    </row>
    <row r="13" spans="1:18" x14ac:dyDescent="0.25">
      <c r="A13" s="68" t="str">
        <f t="shared" si="5"/>
        <v/>
      </c>
      <c r="B13" s="45"/>
      <c r="C13" s="45"/>
      <c r="D13" s="44"/>
      <c r="E13" s="4"/>
      <c r="F13" s="71"/>
      <c r="G13" s="75" t="str">
        <f>IF(F13="","",VLOOKUP(F13,ČÍSELNÍK!$A$2:$B$448,2))</f>
        <v/>
      </c>
      <c r="H13" s="44"/>
      <c r="I13" s="73"/>
      <c r="J13" s="62"/>
      <c r="K13" s="74"/>
      <c r="L13" s="58" t="str">
        <f t="shared" ref="L13:L53" si="7">IF(B13="","",IF(AND(B13&lt;&gt;"",I13=""),"CHYBÍ DPH!!!",TRUNC((J13/(1+I13/100)/1.25),2)))</f>
        <v/>
      </c>
      <c r="M13" s="86" t="str">
        <f t="shared" si="0"/>
        <v/>
      </c>
      <c r="N13" s="115"/>
      <c r="O13" s="87" t="str">
        <f t="shared" ref="O13:O53" si="8">IF(B13="","",IF(I13="","CHYBÍ DPH!!!",J13/(1+I13/100)/1.25))</f>
        <v/>
      </c>
      <c r="P13" s="87" t="str">
        <f t="shared" ref="P13:P53" si="9">IF(B13="","",IF(I13="","CHYBÍ DPH!!!",K13/(1+I13/100)/1.25))</f>
        <v/>
      </c>
      <c r="Q13" s="88" t="str">
        <f t="shared" si="4"/>
        <v/>
      </c>
      <c r="R13" s="89" t="str">
        <f t="shared" ref="R13:R53" si="10">IF(B13="","",IF(I13="","",AND(K13*100=INT(K13*100),(TRUNC((K13/(1+I13/100)/1.25),2))&lt;=(TRUNC((TRUNC((J13/1.25/(1+I13/100)),2))*1.03,2)))))</f>
        <v/>
      </c>
    </row>
    <row r="14" spans="1:18" x14ac:dyDescent="0.25">
      <c r="A14" s="68" t="str">
        <f t="shared" si="5"/>
        <v/>
      </c>
      <c r="B14" s="45"/>
      <c r="C14" s="45"/>
      <c r="D14" s="44"/>
      <c r="E14" s="4"/>
      <c r="F14" s="71"/>
      <c r="G14" s="75" t="str">
        <f>IF(F14="","",VLOOKUP(F14,ČÍSELNÍK!$A$2:$B$448,2))</f>
        <v/>
      </c>
      <c r="H14" s="44"/>
      <c r="I14" s="73"/>
      <c r="J14" s="62"/>
      <c r="K14" s="74"/>
      <c r="L14" s="58" t="str">
        <f t="shared" si="7"/>
        <v/>
      </c>
      <c r="M14" s="86" t="str">
        <f t="shared" si="0"/>
        <v/>
      </c>
      <c r="N14" s="115"/>
      <c r="O14" s="87" t="str">
        <f t="shared" si="8"/>
        <v/>
      </c>
      <c r="P14" s="87" t="str">
        <f t="shared" si="9"/>
        <v/>
      </c>
      <c r="Q14" s="88" t="str">
        <f t="shared" si="4"/>
        <v/>
      </c>
      <c r="R14" s="89" t="str">
        <f t="shared" si="10"/>
        <v/>
      </c>
    </row>
    <row r="15" spans="1:18" x14ac:dyDescent="0.25">
      <c r="A15" s="68" t="str">
        <f t="shared" si="5"/>
        <v/>
      </c>
      <c r="B15" s="45"/>
      <c r="C15" s="45"/>
      <c r="D15" s="44"/>
      <c r="E15" s="4"/>
      <c r="F15" s="71"/>
      <c r="G15" s="75" t="str">
        <f>IF(F15="","",VLOOKUP(F15,ČÍSELNÍK!$A$2:$B$448,2))</f>
        <v/>
      </c>
      <c r="H15" s="44"/>
      <c r="I15" s="73"/>
      <c r="J15" s="62"/>
      <c r="K15" s="74"/>
      <c r="L15" s="58" t="str">
        <f t="shared" si="7"/>
        <v/>
      </c>
      <c r="M15" s="86" t="str">
        <f t="shared" si="0"/>
        <v/>
      </c>
      <c r="N15" s="115"/>
      <c r="O15" s="87" t="str">
        <f t="shared" si="8"/>
        <v/>
      </c>
      <c r="P15" s="87" t="str">
        <f t="shared" si="9"/>
        <v/>
      </c>
      <c r="Q15" s="88" t="str">
        <f t="shared" si="4"/>
        <v/>
      </c>
      <c r="R15" s="89" t="str">
        <f t="shared" si="10"/>
        <v/>
      </c>
    </row>
    <row r="16" spans="1:18" x14ac:dyDescent="0.25">
      <c r="A16" s="68" t="str">
        <f t="shared" si="5"/>
        <v/>
      </c>
      <c r="B16" s="45"/>
      <c r="C16" s="45"/>
      <c r="D16" s="44"/>
      <c r="E16" s="4"/>
      <c r="F16" s="71"/>
      <c r="G16" s="75" t="str">
        <f>IF(F16="","",VLOOKUP(F16,ČÍSELNÍK!$A$2:$B$448,2))</f>
        <v/>
      </c>
      <c r="H16" s="44"/>
      <c r="I16" s="73"/>
      <c r="J16" s="62"/>
      <c r="K16" s="74"/>
      <c r="L16" s="58" t="str">
        <f t="shared" si="7"/>
        <v/>
      </c>
      <c r="M16" s="86" t="str">
        <f t="shared" si="0"/>
        <v/>
      </c>
      <c r="N16" s="115"/>
      <c r="O16" s="87" t="str">
        <f t="shared" si="8"/>
        <v/>
      </c>
      <c r="P16" s="87" t="str">
        <f t="shared" si="9"/>
        <v/>
      </c>
      <c r="Q16" s="88" t="str">
        <f t="shared" si="4"/>
        <v/>
      </c>
      <c r="R16" s="89" t="str">
        <f t="shared" si="10"/>
        <v/>
      </c>
    </row>
    <row r="17" spans="1:21" x14ac:dyDescent="0.25">
      <c r="A17" s="68" t="str">
        <f t="shared" si="5"/>
        <v/>
      </c>
      <c r="B17" s="45"/>
      <c r="C17" s="45"/>
      <c r="D17" s="44"/>
      <c r="E17" s="4"/>
      <c r="F17" s="71"/>
      <c r="G17" s="75" t="str">
        <f>IF(F17="","",VLOOKUP(F17,ČÍSELNÍK!$A$2:$B$448,2))</f>
        <v/>
      </c>
      <c r="H17" s="44"/>
      <c r="I17" s="73"/>
      <c r="J17" s="62"/>
      <c r="K17" s="74"/>
      <c r="L17" s="58" t="str">
        <f t="shared" si="7"/>
        <v/>
      </c>
      <c r="M17" s="86" t="str">
        <f t="shared" si="0"/>
        <v/>
      </c>
      <c r="N17" s="115"/>
      <c r="O17" s="87" t="str">
        <f t="shared" si="8"/>
        <v/>
      </c>
      <c r="P17" s="87" t="str">
        <f t="shared" si="9"/>
        <v/>
      </c>
      <c r="Q17" s="88" t="str">
        <f t="shared" si="4"/>
        <v/>
      </c>
      <c r="R17" s="89" t="str">
        <f t="shared" si="10"/>
        <v/>
      </c>
      <c r="U17" t="str">
        <f>IF(I17="","",AND(K17*100=INT(K17*100),(TRUNC((K17/(1+I17/100)/1.25),2))&lt;=(TRUNC((TRUNC((J17/1.25/(1+I17/100)),2))*1.03,2))))</f>
        <v/>
      </c>
    </row>
    <row r="18" spans="1:21" x14ac:dyDescent="0.25">
      <c r="A18" s="68" t="str">
        <f t="shared" si="5"/>
        <v/>
      </c>
      <c r="B18" s="45"/>
      <c r="C18" s="45"/>
      <c r="D18" s="44"/>
      <c r="E18" s="4"/>
      <c r="F18" s="71"/>
      <c r="G18" s="75" t="str">
        <f>IF(F18="","",VLOOKUP(F18,ČÍSELNÍK!$A$2:$B$448,2))</f>
        <v/>
      </c>
      <c r="H18" s="44"/>
      <c r="I18" s="73"/>
      <c r="J18" s="62"/>
      <c r="K18" s="74"/>
      <c r="L18" s="58" t="str">
        <f t="shared" si="7"/>
        <v/>
      </c>
      <c r="M18" s="86" t="str">
        <f t="shared" si="0"/>
        <v/>
      </c>
      <c r="N18" s="115"/>
      <c r="O18" s="87" t="str">
        <f t="shared" si="8"/>
        <v/>
      </c>
      <c r="P18" s="87" t="str">
        <f t="shared" si="9"/>
        <v/>
      </c>
      <c r="Q18" s="88" t="str">
        <f t="shared" si="4"/>
        <v/>
      </c>
      <c r="R18" s="89" t="str">
        <f t="shared" si="10"/>
        <v/>
      </c>
    </row>
    <row r="19" spans="1:21" x14ac:dyDescent="0.25">
      <c r="A19" s="68" t="str">
        <f t="shared" si="5"/>
        <v/>
      </c>
      <c r="B19" s="45"/>
      <c r="C19" s="45"/>
      <c r="D19" s="44"/>
      <c r="E19" s="4"/>
      <c r="F19" s="71"/>
      <c r="G19" s="75" t="str">
        <f>IF(F19="","",VLOOKUP(F19,ČÍSELNÍK!$A$2:$B$448,2))</f>
        <v/>
      </c>
      <c r="H19" s="44"/>
      <c r="I19" s="73"/>
      <c r="J19" s="62"/>
      <c r="K19" s="74"/>
      <c r="L19" s="58" t="str">
        <f t="shared" si="7"/>
        <v/>
      </c>
      <c r="M19" s="86" t="str">
        <f t="shared" si="0"/>
        <v/>
      </c>
      <c r="N19" s="115"/>
      <c r="O19" s="87" t="str">
        <f t="shared" si="8"/>
        <v/>
      </c>
      <c r="P19" s="87" t="str">
        <f t="shared" si="9"/>
        <v/>
      </c>
      <c r="Q19" s="88" t="str">
        <f t="shared" si="4"/>
        <v/>
      </c>
      <c r="R19" s="89" t="str">
        <f t="shared" si="10"/>
        <v/>
      </c>
    </row>
    <row r="20" spans="1:21" x14ac:dyDescent="0.25">
      <c r="A20" s="68" t="str">
        <f t="shared" si="5"/>
        <v/>
      </c>
      <c r="B20" s="45"/>
      <c r="C20" s="45"/>
      <c r="D20" s="44"/>
      <c r="E20" s="4"/>
      <c r="F20" s="71"/>
      <c r="G20" s="75" t="str">
        <f>IF(F20="","",VLOOKUP(F20,ČÍSELNÍK!$A$2:$B$448,2))</f>
        <v/>
      </c>
      <c r="H20" s="44"/>
      <c r="I20" s="73"/>
      <c r="J20" s="62"/>
      <c r="K20" s="74"/>
      <c r="L20" s="58" t="str">
        <f t="shared" si="7"/>
        <v/>
      </c>
      <c r="M20" s="86" t="str">
        <f t="shared" si="0"/>
        <v/>
      </c>
      <c r="N20" s="115"/>
      <c r="O20" s="87" t="str">
        <f t="shared" si="8"/>
        <v/>
      </c>
      <c r="P20" s="87" t="str">
        <f t="shared" si="9"/>
        <v/>
      </c>
      <c r="Q20" s="88" t="str">
        <f t="shared" si="4"/>
        <v/>
      </c>
      <c r="R20" s="89" t="str">
        <f t="shared" si="10"/>
        <v/>
      </c>
    </row>
    <row r="21" spans="1:21" x14ac:dyDescent="0.25">
      <c r="A21" s="68" t="str">
        <f t="shared" si="5"/>
        <v/>
      </c>
      <c r="B21" s="45"/>
      <c r="C21" s="45"/>
      <c r="D21" s="44"/>
      <c r="E21" s="4"/>
      <c r="F21" s="71"/>
      <c r="G21" s="75" t="str">
        <f>IF(F21="","",VLOOKUP(F21,ČÍSELNÍK!$A$2:$B$448,2))</f>
        <v/>
      </c>
      <c r="H21" s="44"/>
      <c r="I21" s="73"/>
      <c r="J21" s="62"/>
      <c r="K21" s="74"/>
      <c r="L21" s="58" t="str">
        <f t="shared" si="7"/>
        <v/>
      </c>
      <c r="M21" s="86" t="str">
        <f t="shared" si="0"/>
        <v/>
      </c>
      <c r="N21" s="115"/>
      <c r="O21" s="87" t="str">
        <f t="shared" si="8"/>
        <v/>
      </c>
      <c r="P21" s="87" t="str">
        <f t="shared" si="9"/>
        <v/>
      </c>
      <c r="Q21" s="88" t="str">
        <f t="shared" si="4"/>
        <v/>
      </c>
      <c r="R21" s="89" t="str">
        <f t="shared" si="10"/>
        <v/>
      </c>
    </row>
    <row r="22" spans="1:21" x14ac:dyDescent="0.25">
      <c r="A22" s="68" t="str">
        <f t="shared" si="5"/>
        <v/>
      </c>
      <c r="B22" s="45"/>
      <c r="C22" s="45"/>
      <c r="D22" s="44"/>
      <c r="E22" s="4"/>
      <c r="F22" s="71"/>
      <c r="G22" s="75" t="str">
        <f>IF(F22="","",VLOOKUP(F22,ČÍSELNÍK!$A$2:$B$448,2))</f>
        <v/>
      </c>
      <c r="H22" s="44"/>
      <c r="I22" s="73"/>
      <c r="J22" s="62"/>
      <c r="K22" s="74"/>
      <c r="L22" s="58" t="str">
        <f t="shared" si="7"/>
        <v/>
      </c>
      <c r="M22" s="86" t="str">
        <f t="shared" si="0"/>
        <v/>
      </c>
      <c r="N22" s="115"/>
      <c r="O22" s="87" t="str">
        <f t="shared" si="8"/>
        <v/>
      </c>
      <c r="P22" s="87" t="str">
        <f t="shared" si="9"/>
        <v/>
      </c>
      <c r="Q22" s="88" t="str">
        <f t="shared" si="4"/>
        <v/>
      </c>
      <c r="R22" s="89" t="str">
        <f t="shared" si="10"/>
        <v/>
      </c>
    </row>
    <row r="23" spans="1:21" x14ac:dyDescent="0.25">
      <c r="A23" s="68" t="str">
        <f t="shared" si="5"/>
        <v/>
      </c>
      <c r="B23" s="45"/>
      <c r="C23" s="45"/>
      <c r="D23" s="44"/>
      <c r="E23" s="4"/>
      <c r="F23" s="71"/>
      <c r="G23" s="75" t="str">
        <f>IF(F23="","",VLOOKUP(F23,ČÍSELNÍK!$A$2:$B$448,2))</f>
        <v/>
      </c>
      <c r="H23" s="44"/>
      <c r="I23" s="73"/>
      <c r="J23" s="62"/>
      <c r="K23" s="74"/>
      <c r="L23" s="58" t="str">
        <f t="shared" si="7"/>
        <v/>
      </c>
      <c r="M23" s="86" t="str">
        <f t="shared" si="0"/>
        <v/>
      </c>
      <c r="N23" s="115"/>
      <c r="O23" s="87" t="str">
        <f t="shared" si="8"/>
        <v/>
      </c>
      <c r="P23" s="87" t="str">
        <f t="shared" si="9"/>
        <v/>
      </c>
      <c r="Q23" s="88" t="str">
        <f t="shared" si="4"/>
        <v/>
      </c>
      <c r="R23" s="89" t="str">
        <f t="shared" si="10"/>
        <v/>
      </c>
    </row>
    <row r="24" spans="1:21" x14ac:dyDescent="0.25">
      <c r="A24" s="68" t="str">
        <f t="shared" si="5"/>
        <v/>
      </c>
      <c r="B24" s="45"/>
      <c r="C24" s="45"/>
      <c r="D24" s="44"/>
      <c r="E24" s="4"/>
      <c r="F24" s="71"/>
      <c r="G24" s="75" t="str">
        <f>IF(F24="","",VLOOKUP(F24,ČÍSELNÍK!$A$2:$B$448,2))</f>
        <v/>
      </c>
      <c r="H24" s="44"/>
      <c r="I24" s="73"/>
      <c r="J24" s="62"/>
      <c r="K24" s="147"/>
      <c r="L24" s="58" t="str">
        <f t="shared" si="7"/>
        <v/>
      </c>
      <c r="M24" s="86" t="str">
        <f t="shared" si="0"/>
        <v/>
      </c>
      <c r="N24" s="115"/>
      <c r="O24" s="87" t="str">
        <f t="shared" si="8"/>
        <v/>
      </c>
      <c r="P24" s="87" t="str">
        <f t="shared" si="9"/>
        <v/>
      </c>
      <c r="Q24" s="88" t="str">
        <f t="shared" si="4"/>
        <v/>
      </c>
      <c r="R24" s="89" t="str">
        <f t="shared" si="10"/>
        <v/>
      </c>
    </row>
    <row r="25" spans="1:21" x14ac:dyDescent="0.25">
      <c r="A25" s="68" t="str">
        <f t="shared" si="5"/>
        <v/>
      </c>
      <c r="B25" s="45"/>
      <c r="C25" s="45"/>
      <c r="D25" s="44"/>
      <c r="E25" s="4"/>
      <c r="F25" s="71"/>
      <c r="G25" s="75" t="str">
        <f>IF(F25="","",VLOOKUP(F25,ČÍSELNÍK!$A$2:$B$448,2))</f>
        <v/>
      </c>
      <c r="H25" s="44"/>
      <c r="I25" s="73"/>
      <c r="J25" s="62"/>
      <c r="K25" s="74"/>
      <c r="L25" s="58" t="str">
        <f t="shared" si="7"/>
        <v/>
      </c>
      <c r="M25" s="86" t="str">
        <f t="shared" si="0"/>
        <v/>
      </c>
      <c r="N25" s="115"/>
      <c r="O25" s="87" t="str">
        <f t="shared" si="8"/>
        <v/>
      </c>
      <c r="P25" s="87" t="str">
        <f t="shared" si="9"/>
        <v/>
      </c>
      <c r="Q25" s="88" t="str">
        <f t="shared" si="4"/>
        <v/>
      </c>
      <c r="R25" s="89" t="str">
        <f t="shared" si="10"/>
        <v/>
      </c>
    </row>
    <row r="26" spans="1:21" x14ac:dyDescent="0.25">
      <c r="A26" s="68" t="str">
        <f t="shared" si="5"/>
        <v/>
      </c>
      <c r="B26" s="45"/>
      <c r="C26" s="45"/>
      <c r="D26" s="44"/>
      <c r="E26" s="4"/>
      <c r="F26" s="71"/>
      <c r="G26" s="75" t="str">
        <f>IF(F26="","",VLOOKUP(F26,ČÍSELNÍK!$A$2:$B$448,2))</f>
        <v/>
      </c>
      <c r="H26" s="44"/>
      <c r="I26" s="73"/>
      <c r="J26" s="62"/>
      <c r="K26" s="74"/>
      <c r="L26" s="58" t="str">
        <f t="shared" si="7"/>
        <v/>
      </c>
      <c r="M26" s="86" t="str">
        <f t="shared" si="0"/>
        <v/>
      </c>
      <c r="N26" s="115"/>
      <c r="O26" s="87" t="str">
        <f t="shared" si="8"/>
        <v/>
      </c>
      <c r="P26" s="87" t="str">
        <f t="shared" si="9"/>
        <v/>
      </c>
      <c r="Q26" s="88" t="str">
        <f t="shared" si="4"/>
        <v/>
      </c>
      <c r="R26" s="89" t="str">
        <f t="shared" si="10"/>
        <v/>
      </c>
    </row>
    <row r="27" spans="1:21" x14ac:dyDescent="0.25">
      <c r="A27" s="68" t="str">
        <f t="shared" si="5"/>
        <v/>
      </c>
      <c r="B27" s="45"/>
      <c r="C27" s="45"/>
      <c r="D27" s="44"/>
      <c r="E27" s="4"/>
      <c r="F27" s="71"/>
      <c r="G27" s="75" t="str">
        <f>IF(F27="","",VLOOKUP(F27,ČÍSELNÍK!$A$2:$B$448,2))</f>
        <v/>
      </c>
      <c r="H27" s="44"/>
      <c r="I27" s="73"/>
      <c r="J27" s="62"/>
      <c r="K27" s="74"/>
      <c r="L27" s="58" t="str">
        <f t="shared" si="7"/>
        <v/>
      </c>
      <c r="M27" s="86" t="str">
        <f t="shared" si="0"/>
        <v/>
      </c>
      <c r="N27" s="115"/>
      <c r="O27" s="87" t="str">
        <f t="shared" si="8"/>
        <v/>
      </c>
      <c r="P27" s="87" t="str">
        <f t="shared" si="9"/>
        <v/>
      </c>
      <c r="Q27" s="88" t="str">
        <f t="shared" si="4"/>
        <v/>
      </c>
      <c r="R27" s="89" t="str">
        <f t="shared" si="10"/>
        <v/>
      </c>
    </row>
    <row r="28" spans="1:21" x14ac:dyDescent="0.25">
      <c r="A28" s="68" t="str">
        <f t="shared" si="5"/>
        <v/>
      </c>
      <c r="B28" s="45"/>
      <c r="C28" s="45"/>
      <c r="D28" s="44"/>
      <c r="E28" s="4"/>
      <c r="F28" s="71"/>
      <c r="G28" s="75" t="str">
        <f>IF(F28="","",VLOOKUP(F28,ČÍSELNÍK!$A$2:$B$448,2))</f>
        <v/>
      </c>
      <c r="H28" s="44"/>
      <c r="I28" s="73"/>
      <c r="J28" s="62"/>
      <c r="K28" s="74"/>
      <c r="L28" s="58" t="str">
        <f t="shared" si="7"/>
        <v/>
      </c>
      <c r="M28" s="86" t="str">
        <f t="shared" si="0"/>
        <v/>
      </c>
      <c r="N28" s="115"/>
      <c r="O28" s="87" t="str">
        <f t="shared" si="8"/>
        <v/>
      </c>
      <c r="P28" s="87" t="str">
        <f t="shared" si="9"/>
        <v/>
      </c>
      <c r="Q28" s="88" t="str">
        <f t="shared" si="4"/>
        <v/>
      </c>
      <c r="R28" s="89" t="str">
        <f t="shared" si="10"/>
        <v/>
      </c>
    </row>
    <row r="29" spans="1:21" x14ac:dyDescent="0.25">
      <c r="A29" s="68" t="str">
        <f t="shared" si="5"/>
        <v/>
      </c>
      <c r="B29" s="45"/>
      <c r="C29" s="45"/>
      <c r="D29" s="44"/>
      <c r="E29" s="4"/>
      <c r="F29" s="71"/>
      <c r="G29" s="75" t="str">
        <f>IF(F29="","",VLOOKUP(F29,ČÍSELNÍK!$A$2:$B$448,2))</f>
        <v/>
      </c>
      <c r="H29" s="44"/>
      <c r="I29" s="73"/>
      <c r="J29" s="62"/>
      <c r="K29" s="74"/>
      <c r="L29" s="58" t="str">
        <f t="shared" si="7"/>
        <v/>
      </c>
      <c r="M29" s="86" t="str">
        <f t="shared" si="0"/>
        <v/>
      </c>
      <c r="N29" s="115"/>
      <c r="O29" s="87" t="str">
        <f t="shared" si="8"/>
        <v/>
      </c>
      <c r="P29" s="87" t="str">
        <f t="shared" si="9"/>
        <v/>
      </c>
      <c r="Q29" s="88" t="str">
        <f t="shared" si="4"/>
        <v/>
      </c>
      <c r="R29" s="89" t="str">
        <f t="shared" si="10"/>
        <v/>
      </c>
    </row>
    <row r="30" spans="1:21" x14ac:dyDescent="0.25">
      <c r="A30" s="68" t="str">
        <f t="shared" si="5"/>
        <v/>
      </c>
      <c r="B30" s="45"/>
      <c r="C30" s="45"/>
      <c r="D30" s="44"/>
      <c r="E30" s="4"/>
      <c r="F30" s="71"/>
      <c r="G30" s="75" t="str">
        <f>IF(F30="","",VLOOKUP(F30,ČÍSELNÍK!$A$2:$B$448,2))</f>
        <v/>
      </c>
      <c r="H30" s="44"/>
      <c r="I30" s="73"/>
      <c r="J30" s="62"/>
      <c r="K30" s="74"/>
      <c r="L30" s="58" t="str">
        <f t="shared" si="7"/>
        <v/>
      </c>
      <c r="M30" s="86" t="str">
        <f t="shared" si="0"/>
        <v/>
      </c>
      <c r="N30" s="115"/>
      <c r="O30" s="87" t="str">
        <f t="shared" si="8"/>
        <v/>
      </c>
      <c r="P30" s="87" t="str">
        <f t="shared" si="9"/>
        <v/>
      </c>
      <c r="Q30" s="88" t="str">
        <f t="shared" si="4"/>
        <v/>
      </c>
      <c r="R30" s="89" t="str">
        <f t="shared" si="10"/>
        <v/>
      </c>
    </row>
    <row r="31" spans="1:21" x14ac:dyDescent="0.25">
      <c r="A31" s="68" t="str">
        <f t="shared" si="5"/>
        <v/>
      </c>
      <c r="B31" s="45"/>
      <c r="C31" s="45"/>
      <c r="D31" s="44"/>
      <c r="E31" s="4"/>
      <c r="F31" s="71"/>
      <c r="G31" s="75" t="str">
        <f>IF(F31="","",VLOOKUP(F31,ČÍSELNÍK!$A$2:$B$448,2))</f>
        <v/>
      </c>
      <c r="H31" s="44"/>
      <c r="I31" s="73"/>
      <c r="J31" s="62"/>
      <c r="K31" s="74"/>
      <c r="L31" s="58" t="str">
        <f t="shared" si="7"/>
        <v/>
      </c>
      <c r="M31" s="86" t="str">
        <f t="shared" si="0"/>
        <v/>
      </c>
      <c r="N31" s="115"/>
      <c r="O31" s="87" t="str">
        <f t="shared" si="8"/>
        <v/>
      </c>
      <c r="P31" s="87" t="str">
        <f t="shared" si="9"/>
        <v/>
      </c>
      <c r="Q31" s="88" t="str">
        <f t="shared" si="4"/>
        <v/>
      </c>
      <c r="R31" s="89" t="str">
        <f t="shared" si="10"/>
        <v/>
      </c>
    </row>
    <row r="32" spans="1:21" x14ac:dyDescent="0.25">
      <c r="A32" s="68" t="str">
        <f t="shared" si="5"/>
        <v/>
      </c>
      <c r="B32" s="45"/>
      <c r="C32" s="45"/>
      <c r="D32" s="44"/>
      <c r="E32" s="4"/>
      <c r="F32" s="71"/>
      <c r="G32" s="75" t="str">
        <f>IF(F32="","",VLOOKUP(F32,ČÍSELNÍK!$A$2:$B$448,2))</f>
        <v/>
      </c>
      <c r="H32" s="44"/>
      <c r="I32" s="73"/>
      <c r="J32" s="62"/>
      <c r="K32" s="74"/>
      <c r="L32" s="58" t="str">
        <f t="shared" si="7"/>
        <v/>
      </c>
      <c r="M32" s="86" t="str">
        <f t="shared" si="0"/>
        <v/>
      </c>
      <c r="N32" s="115"/>
      <c r="O32" s="87" t="str">
        <f t="shared" si="8"/>
        <v/>
      </c>
      <c r="P32" s="87" t="str">
        <f t="shared" si="9"/>
        <v/>
      </c>
      <c r="Q32" s="88" t="str">
        <f t="shared" si="4"/>
        <v/>
      </c>
      <c r="R32" s="89" t="str">
        <f t="shared" si="10"/>
        <v/>
      </c>
    </row>
    <row r="33" spans="1:18" x14ac:dyDescent="0.25">
      <c r="A33" s="68" t="str">
        <f t="shared" si="5"/>
        <v/>
      </c>
      <c r="B33" s="45"/>
      <c r="C33" s="45"/>
      <c r="D33" s="44"/>
      <c r="E33" s="4"/>
      <c r="F33" s="71"/>
      <c r="G33" s="75" t="str">
        <f>IF(F33="","",VLOOKUP(F33,ČÍSELNÍK!$A$2:$B$448,2))</f>
        <v/>
      </c>
      <c r="H33" s="44"/>
      <c r="I33" s="73"/>
      <c r="J33" s="62"/>
      <c r="K33" s="74"/>
      <c r="L33" s="58" t="str">
        <f t="shared" si="7"/>
        <v/>
      </c>
      <c r="M33" s="86" t="str">
        <f t="shared" si="0"/>
        <v/>
      </c>
      <c r="N33" s="115"/>
      <c r="O33" s="87" t="str">
        <f t="shared" si="8"/>
        <v/>
      </c>
      <c r="P33" s="87" t="str">
        <f t="shared" si="9"/>
        <v/>
      </c>
      <c r="Q33" s="88" t="str">
        <f t="shared" si="4"/>
        <v/>
      </c>
      <c r="R33" s="89" t="str">
        <f t="shared" si="10"/>
        <v/>
      </c>
    </row>
    <row r="34" spans="1:18" x14ac:dyDescent="0.25">
      <c r="A34" s="68" t="str">
        <f t="shared" si="5"/>
        <v/>
      </c>
      <c r="B34" s="45"/>
      <c r="C34" s="45"/>
      <c r="D34" s="44"/>
      <c r="E34" s="4"/>
      <c r="F34" s="71"/>
      <c r="G34" s="75" t="str">
        <f>IF(F34="","",VLOOKUP(F34,ČÍSELNÍK!$A$2:$B$448,2))</f>
        <v/>
      </c>
      <c r="H34" s="44"/>
      <c r="I34" s="73"/>
      <c r="J34" s="62"/>
      <c r="K34" s="74"/>
      <c r="L34" s="58" t="str">
        <f t="shared" si="7"/>
        <v/>
      </c>
      <c r="M34" s="86" t="str">
        <f t="shared" si="0"/>
        <v/>
      </c>
      <c r="N34" s="115"/>
      <c r="O34" s="87" t="str">
        <f t="shared" si="8"/>
        <v/>
      </c>
      <c r="P34" s="87" t="str">
        <f t="shared" si="9"/>
        <v/>
      </c>
      <c r="Q34" s="88" t="str">
        <f t="shared" si="4"/>
        <v/>
      </c>
      <c r="R34" s="89" t="str">
        <f t="shared" si="10"/>
        <v/>
      </c>
    </row>
    <row r="35" spans="1:18" x14ac:dyDescent="0.25">
      <c r="A35" s="68" t="str">
        <f t="shared" si="5"/>
        <v/>
      </c>
      <c r="B35" s="45"/>
      <c r="C35" s="45"/>
      <c r="D35" s="44"/>
      <c r="E35" s="4"/>
      <c r="F35" s="71"/>
      <c r="G35" s="75" t="str">
        <f>IF(F35="","",VLOOKUP(F35,ČÍSELNÍK!$A$2:$B$448,2))</f>
        <v/>
      </c>
      <c r="H35" s="44"/>
      <c r="I35" s="73"/>
      <c r="J35" s="62"/>
      <c r="K35" s="74"/>
      <c r="L35" s="58" t="str">
        <f t="shared" si="7"/>
        <v/>
      </c>
      <c r="M35" s="86" t="str">
        <f t="shared" si="0"/>
        <v/>
      </c>
      <c r="N35" s="115"/>
      <c r="O35" s="87" t="str">
        <f t="shared" si="8"/>
        <v/>
      </c>
      <c r="P35" s="87" t="str">
        <f t="shared" si="9"/>
        <v/>
      </c>
      <c r="Q35" s="88" t="str">
        <f t="shared" si="4"/>
        <v/>
      </c>
      <c r="R35" s="89" t="str">
        <f t="shared" si="10"/>
        <v/>
      </c>
    </row>
    <row r="36" spans="1:18" x14ac:dyDescent="0.25">
      <c r="A36" s="68" t="str">
        <f t="shared" si="5"/>
        <v/>
      </c>
      <c r="B36" s="45"/>
      <c r="C36" s="45"/>
      <c r="D36" s="44"/>
      <c r="E36" s="4"/>
      <c r="F36" s="71"/>
      <c r="G36" s="75" t="str">
        <f>IF(F36="","",VLOOKUP(F36,ČÍSELNÍK!$A$2:$B$448,2))</f>
        <v/>
      </c>
      <c r="H36" s="44"/>
      <c r="I36" s="73"/>
      <c r="J36" s="62"/>
      <c r="K36" s="74"/>
      <c r="L36" s="58" t="str">
        <f t="shared" si="7"/>
        <v/>
      </c>
      <c r="M36" s="86" t="str">
        <f t="shared" ref="M36:M53" si="11">IF(R36=FALSE,"Chyba v MFC",IF(B36="","",IF(AND(B36&lt;&gt;"",I36=""),"CHYBÍ DPH!!!",TRUNC((K36/1.25/(1+I36/100)),2))))</f>
        <v/>
      </c>
      <c r="N36" s="115"/>
      <c r="O36" s="87" t="str">
        <f t="shared" si="8"/>
        <v/>
      </c>
      <c r="P36" s="87" t="str">
        <f t="shared" si="9"/>
        <v/>
      </c>
      <c r="Q36" s="88" t="str">
        <f t="shared" si="4"/>
        <v/>
      </c>
      <c r="R36" s="89" t="str">
        <f t="shared" si="10"/>
        <v/>
      </c>
    </row>
    <row r="37" spans="1:18" x14ac:dyDescent="0.25">
      <c r="A37" s="68" t="str">
        <f t="shared" si="5"/>
        <v/>
      </c>
      <c r="B37" s="45"/>
      <c r="C37" s="45"/>
      <c r="D37" s="44"/>
      <c r="E37" s="4"/>
      <c r="F37" s="71"/>
      <c r="G37" s="75" t="str">
        <f>IF(F37="","",VLOOKUP(F37,ČÍSELNÍK!$A$2:$B$448,2))</f>
        <v/>
      </c>
      <c r="H37" s="44"/>
      <c r="I37" s="73"/>
      <c r="J37" s="62"/>
      <c r="K37" s="74"/>
      <c r="L37" s="58" t="str">
        <f t="shared" si="7"/>
        <v/>
      </c>
      <c r="M37" s="86" t="str">
        <f t="shared" si="11"/>
        <v/>
      </c>
      <c r="N37" s="115"/>
      <c r="O37" s="87" t="str">
        <f t="shared" si="8"/>
        <v/>
      </c>
      <c r="P37" s="87" t="str">
        <f t="shared" si="9"/>
        <v/>
      </c>
      <c r="Q37" s="88" t="str">
        <f t="shared" si="4"/>
        <v/>
      </c>
      <c r="R37" s="89" t="str">
        <f t="shared" si="10"/>
        <v/>
      </c>
    </row>
    <row r="38" spans="1:18" x14ac:dyDescent="0.25">
      <c r="A38" s="68" t="str">
        <f t="shared" si="5"/>
        <v/>
      </c>
      <c r="B38" s="45"/>
      <c r="C38" s="45"/>
      <c r="D38" s="44"/>
      <c r="E38" s="4"/>
      <c r="F38" s="71"/>
      <c r="G38" s="75" t="str">
        <f>IF(F38="","",VLOOKUP(F38,ČÍSELNÍK!$A$2:$B$448,2))</f>
        <v/>
      </c>
      <c r="H38" s="44"/>
      <c r="I38" s="73"/>
      <c r="J38" s="62"/>
      <c r="K38" s="74"/>
      <c r="L38" s="58" t="str">
        <f t="shared" si="7"/>
        <v/>
      </c>
      <c r="M38" s="86" t="str">
        <f t="shared" si="11"/>
        <v/>
      </c>
      <c r="N38" s="115"/>
      <c r="O38" s="87" t="str">
        <f t="shared" si="8"/>
        <v/>
      </c>
      <c r="P38" s="87" t="str">
        <f t="shared" si="9"/>
        <v/>
      </c>
      <c r="Q38" s="88" t="str">
        <f t="shared" si="4"/>
        <v/>
      </c>
      <c r="R38" s="89" t="str">
        <f t="shared" si="10"/>
        <v/>
      </c>
    </row>
    <row r="39" spans="1:18" x14ac:dyDescent="0.25">
      <c r="A39" s="68" t="str">
        <f t="shared" si="5"/>
        <v/>
      </c>
      <c r="B39" s="45"/>
      <c r="C39" s="45"/>
      <c r="D39" s="44"/>
      <c r="E39" s="4"/>
      <c r="F39" s="71"/>
      <c r="G39" s="75" t="str">
        <f>IF(F39="","",VLOOKUP(F39,ČÍSELNÍK!$A$2:$B$448,2))</f>
        <v/>
      </c>
      <c r="H39" s="44"/>
      <c r="I39" s="73"/>
      <c r="J39" s="62"/>
      <c r="K39" s="74"/>
      <c r="L39" s="58" t="str">
        <f t="shared" si="7"/>
        <v/>
      </c>
      <c r="M39" s="86" t="str">
        <f t="shared" si="11"/>
        <v/>
      </c>
      <c r="N39" s="115"/>
      <c r="O39" s="87" t="str">
        <f t="shared" si="8"/>
        <v/>
      </c>
      <c r="P39" s="87" t="str">
        <f t="shared" si="9"/>
        <v/>
      </c>
      <c r="Q39" s="88" t="str">
        <f t="shared" si="4"/>
        <v/>
      </c>
      <c r="R39" s="89" t="str">
        <f t="shared" si="10"/>
        <v/>
      </c>
    </row>
    <row r="40" spans="1:18" x14ac:dyDescent="0.25">
      <c r="A40" s="68" t="str">
        <f t="shared" si="5"/>
        <v/>
      </c>
      <c r="B40" s="45"/>
      <c r="C40" s="45"/>
      <c r="D40" s="44"/>
      <c r="E40" s="4"/>
      <c r="F40" s="71"/>
      <c r="G40" s="75" t="str">
        <f>IF(F40="","",VLOOKUP(F40,ČÍSELNÍK!$A$2:$B$448,2))</f>
        <v/>
      </c>
      <c r="H40" s="44"/>
      <c r="I40" s="73"/>
      <c r="J40" s="62"/>
      <c r="K40" s="74"/>
      <c r="L40" s="58" t="str">
        <f t="shared" si="7"/>
        <v/>
      </c>
      <c r="M40" s="86" t="str">
        <f t="shared" si="11"/>
        <v/>
      </c>
      <c r="N40" s="115"/>
      <c r="O40" s="87" t="str">
        <f t="shared" si="8"/>
        <v/>
      </c>
      <c r="P40" s="87" t="str">
        <f t="shared" si="9"/>
        <v/>
      </c>
      <c r="Q40" s="88" t="str">
        <f t="shared" si="4"/>
        <v/>
      </c>
      <c r="R40" s="89" t="str">
        <f t="shared" si="10"/>
        <v/>
      </c>
    </row>
    <row r="41" spans="1:18" x14ac:dyDescent="0.25">
      <c r="A41" s="68" t="str">
        <f t="shared" si="5"/>
        <v/>
      </c>
      <c r="B41" s="45"/>
      <c r="C41" s="45"/>
      <c r="D41" s="44"/>
      <c r="E41" s="4"/>
      <c r="F41" s="71"/>
      <c r="G41" s="75" t="str">
        <f>IF(F41="","",VLOOKUP(F41,ČÍSELNÍK!$A$2:$B$448,2))</f>
        <v/>
      </c>
      <c r="H41" s="44"/>
      <c r="I41" s="73"/>
      <c r="J41" s="62"/>
      <c r="K41" s="74"/>
      <c r="L41" s="58" t="str">
        <f t="shared" si="7"/>
        <v/>
      </c>
      <c r="M41" s="86" t="str">
        <f t="shared" si="11"/>
        <v/>
      </c>
      <c r="N41" s="115"/>
      <c r="O41" s="87" t="str">
        <f t="shared" si="8"/>
        <v/>
      </c>
      <c r="P41" s="87" t="str">
        <f t="shared" si="9"/>
        <v/>
      </c>
      <c r="Q41" s="88" t="str">
        <f t="shared" si="4"/>
        <v/>
      </c>
      <c r="R41" s="89" t="str">
        <f t="shared" si="10"/>
        <v/>
      </c>
    </row>
    <row r="42" spans="1:18" x14ac:dyDescent="0.25">
      <c r="A42" s="68" t="str">
        <f t="shared" si="5"/>
        <v/>
      </c>
      <c r="B42" s="45"/>
      <c r="C42" s="45"/>
      <c r="D42" s="44"/>
      <c r="E42" s="4"/>
      <c r="F42" s="71"/>
      <c r="G42" s="75" t="str">
        <f>IF(F42="","",VLOOKUP(F42,ČÍSELNÍK!$A$2:$B$448,2))</f>
        <v/>
      </c>
      <c r="H42" s="44"/>
      <c r="I42" s="73"/>
      <c r="J42" s="62"/>
      <c r="K42" s="74"/>
      <c r="L42" s="58" t="str">
        <f t="shared" si="7"/>
        <v/>
      </c>
      <c r="M42" s="86" t="str">
        <f t="shared" si="11"/>
        <v/>
      </c>
      <c r="N42" s="115"/>
      <c r="O42" s="87" t="str">
        <f t="shared" si="8"/>
        <v/>
      </c>
      <c r="P42" s="87" t="str">
        <f t="shared" si="9"/>
        <v/>
      </c>
      <c r="Q42" s="88" t="str">
        <f t="shared" si="4"/>
        <v/>
      </c>
      <c r="R42" s="89" t="str">
        <f t="shared" si="10"/>
        <v/>
      </c>
    </row>
    <row r="43" spans="1:18" x14ac:dyDescent="0.25">
      <c r="A43" s="68" t="str">
        <f t="shared" si="5"/>
        <v/>
      </c>
      <c r="B43" s="45"/>
      <c r="C43" s="45"/>
      <c r="D43" s="44"/>
      <c r="E43" s="4"/>
      <c r="F43" s="71"/>
      <c r="G43" s="75" t="str">
        <f>IF(F43="","",VLOOKUP(F43,ČÍSELNÍK!$A$2:$B$448,2))</f>
        <v/>
      </c>
      <c r="H43" s="44"/>
      <c r="I43" s="73"/>
      <c r="J43" s="62"/>
      <c r="K43" s="74"/>
      <c r="L43" s="58" t="str">
        <f t="shared" si="7"/>
        <v/>
      </c>
      <c r="M43" s="86" t="str">
        <f t="shared" si="11"/>
        <v/>
      </c>
      <c r="N43" s="115"/>
      <c r="O43" s="87" t="str">
        <f t="shared" si="8"/>
        <v/>
      </c>
      <c r="P43" s="87" t="str">
        <f t="shared" si="9"/>
        <v/>
      </c>
      <c r="Q43" s="88" t="str">
        <f t="shared" si="4"/>
        <v/>
      </c>
      <c r="R43" s="89" t="str">
        <f t="shared" si="10"/>
        <v/>
      </c>
    </row>
    <row r="44" spans="1:18" x14ac:dyDescent="0.25">
      <c r="A44" s="68" t="str">
        <f t="shared" si="5"/>
        <v/>
      </c>
      <c r="B44" s="45"/>
      <c r="C44" s="45"/>
      <c r="D44" s="44"/>
      <c r="E44" s="4"/>
      <c r="F44" s="71"/>
      <c r="G44" s="75" t="str">
        <f>IF(F44="","",VLOOKUP(F44,ČÍSELNÍK!$A$2:$B$448,2))</f>
        <v/>
      </c>
      <c r="H44" s="44"/>
      <c r="I44" s="73"/>
      <c r="J44" s="62"/>
      <c r="K44" s="74"/>
      <c r="L44" s="58" t="str">
        <f t="shared" si="7"/>
        <v/>
      </c>
      <c r="M44" s="86" t="str">
        <f t="shared" si="11"/>
        <v/>
      </c>
      <c r="N44" s="115"/>
      <c r="O44" s="87" t="str">
        <f t="shared" si="8"/>
        <v/>
      </c>
      <c r="P44" s="87" t="str">
        <f t="shared" si="9"/>
        <v/>
      </c>
      <c r="Q44" s="88" t="str">
        <f t="shared" si="4"/>
        <v/>
      </c>
      <c r="R44" s="89" t="str">
        <f t="shared" si="10"/>
        <v/>
      </c>
    </row>
    <row r="45" spans="1:18" x14ac:dyDescent="0.25">
      <c r="A45" s="68" t="str">
        <f t="shared" si="5"/>
        <v/>
      </c>
      <c r="B45" s="45"/>
      <c r="C45" s="45"/>
      <c r="D45" s="44"/>
      <c r="E45" s="4"/>
      <c r="F45" s="71"/>
      <c r="G45" s="75" t="str">
        <f>IF(F45="","",VLOOKUP(F45,ČÍSELNÍK!$A$2:$B$448,2))</f>
        <v/>
      </c>
      <c r="H45" s="44"/>
      <c r="I45" s="73"/>
      <c r="J45" s="62"/>
      <c r="K45" s="74"/>
      <c r="L45" s="58" t="str">
        <f t="shared" si="7"/>
        <v/>
      </c>
      <c r="M45" s="86" t="str">
        <f t="shared" si="11"/>
        <v/>
      </c>
      <c r="N45" s="115"/>
      <c r="O45" s="87" t="str">
        <f t="shared" si="8"/>
        <v/>
      </c>
      <c r="P45" s="87" t="str">
        <f t="shared" si="9"/>
        <v/>
      </c>
      <c r="Q45" s="88" t="str">
        <f t="shared" si="4"/>
        <v/>
      </c>
      <c r="R45" s="89" t="str">
        <f t="shared" si="10"/>
        <v/>
      </c>
    </row>
    <row r="46" spans="1:18" x14ac:dyDescent="0.25">
      <c r="A46" s="68" t="str">
        <f t="shared" si="5"/>
        <v/>
      </c>
      <c r="B46" s="45"/>
      <c r="C46" s="45"/>
      <c r="D46" s="44"/>
      <c r="E46" s="4"/>
      <c r="F46" s="71"/>
      <c r="G46" s="75" t="str">
        <f>IF(F46="","",VLOOKUP(F46,ČÍSELNÍK!$A$2:$B$448,2))</f>
        <v/>
      </c>
      <c r="H46" s="44"/>
      <c r="I46" s="73"/>
      <c r="J46" s="62"/>
      <c r="K46" s="74"/>
      <c r="L46" s="58" t="str">
        <f t="shared" si="7"/>
        <v/>
      </c>
      <c r="M46" s="86" t="str">
        <f t="shared" si="11"/>
        <v/>
      </c>
      <c r="N46" s="115"/>
      <c r="O46" s="87" t="str">
        <f t="shared" si="8"/>
        <v/>
      </c>
      <c r="P46" s="87" t="str">
        <f t="shared" si="9"/>
        <v/>
      </c>
      <c r="Q46" s="88" t="str">
        <f t="shared" si="4"/>
        <v/>
      </c>
      <c r="R46" s="89" t="str">
        <f t="shared" si="10"/>
        <v/>
      </c>
    </row>
    <row r="47" spans="1:18" x14ac:dyDescent="0.25">
      <c r="A47" s="68" t="str">
        <f t="shared" si="5"/>
        <v/>
      </c>
      <c r="B47" s="45"/>
      <c r="C47" s="45"/>
      <c r="D47" s="44"/>
      <c r="E47" s="4"/>
      <c r="F47" s="71"/>
      <c r="G47" s="75" t="str">
        <f>IF(F47="","",VLOOKUP(F47,ČÍSELNÍK!$A$2:$B$448,2))</f>
        <v/>
      </c>
      <c r="H47" s="44"/>
      <c r="I47" s="73"/>
      <c r="J47" s="62"/>
      <c r="K47" s="74"/>
      <c r="L47" s="58" t="str">
        <f t="shared" si="7"/>
        <v/>
      </c>
      <c r="M47" s="86" t="str">
        <f t="shared" si="11"/>
        <v/>
      </c>
      <c r="N47" s="115"/>
      <c r="O47" s="87" t="str">
        <f t="shared" si="8"/>
        <v/>
      </c>
      <c r="P47" s="87" t="str">
        <f t="shared" si="9"/>
        <v/>
      </c>
      <c r="Q47" s="88" t="str">
        <f t="shared" si="4"/>
        <v/>
      </c>
      <c r="R47" s="89" t="str">
        <f t="shared" si="10"/>
        <v/>
      </c>
    </row>
    <row r="48" spans="1:18" x14ac:dyDescent="0.25">
      <c r="A48" s="68" t="str">
        <f t="shared" si="5"/>
        <v/>
      </c>
      <c r="B48" s="45"/>
      <c r="C48" s="45"/>
      <c r="D48" s="44"/>
      <c r="E48" s="4"/>
      <c r="F48" s="71"/>
      <c r="G48" s="75" t="str">
        <f>IF(F48="","",VLOOKUP(F48,ČÍSELNÍK!$A$2:$B$448,2))</f>
        <v/>
      </c>
      <c r="H48" s="44"/>
      <c r="I48" s="73"/>
      <c r="J48" s="62"/>
      <c r="K48" s="74"/>
      <c r="L48" s="58" t="str">
        <f t="shared" si="7"/>
        <v/>
      </c>
      <c r="M48" s="86" t="str">
        <f t="shared" si="11"/>
        <v/>
      </c>
      <c r="N48" s="115"/>
      <c r="O48" s="87" t="str">
        <f t="shared" si="8"/>
        <v/>
      </c>
      <c r="P48" s="87" t="str">
        <f t="shared" si="9"/>
        <v/>
      </c>
      <c r="Q48" s="88" t="str">
        <f t="shared" si="4"/>
        <v/>
      </c>
      <c r="R48" s="89" t="str">
        <f t="shared" si="10"/>
        <v/>
      </c>
    </row>
    <row r="49" spans="1:18" x14ac:dyDescent="0.25">
      <c r="A49" s="68" t="str">
        <f t="shared" si="5"/>
        <v/>
      </c>
      <c r="B49" s="45"/>
      <c r="C49" s="45"/>
      <c r="D49" s="44"/>
      <c r="E49" s="4"/>
      <c r="F49" s="71"/>
      <c r="G49" s="75" t="str">
        <f>IF(F49="","",VLOOKUP(F49,ČÍSELNÍK!$A$2:$B$448,2))</f>
        <v/>
      </c>
      <c r="H49" s="44"/>
      <c r="I49" s="73"/>
      <c r="J49" s="62"/>
      <c r="K49" s="74"/>
      <c r="L49" s="58" t="str">
        <f t="shared" si="7"/>
        <v/>
      </c>
      <c r="M49" s="86" t="str">
        <f t="shared" si="11"/>
        <v/>
      </c>
      <c r="N49" s="115"/>
      <c r="O49" s="87" t="str">
        <f t="shared" si="8"/>
        <v/>
      </c>
      <c r="P49" s="87" t="str">
        <f t="shared" si="9"/>
        <v/>
      </c>
      <c r="Q49" s="88" t="str">
        <f t="shared" si="4"/>
        <v/>
      </c>
      <c r="R49" s="89" t="str">
        <f t="shared" si="10"/>
        <v/>
      </c>
    </row>
    <row r="50" spans="1:18" x14ac:dyDescent="0.25">
      <c r="A50" s="68" t="str">
        <f t="shared" si="5"/>
        <v/>
      </c>
      <c r="B50" s="45"/>
      <c r="C50" s="45"/>
      <c r="D50" s="44"/>
      <c r="E50" s="4"/>
      <c r="F50" s="71"/>
      <c r="G50" s="75" t="str">
        <f>IF(F50="","",VLOOKUP(F50,ČÍSELNÍK!$A$2:$B$448,2))</f>
        <v/>
      </c>
      <c r="H50" s="44"/>
      <c r="I50" s="73"/>
      <c r="J50" s="62"/>
      <c r="K50" s="74"/>
      <c r="L50" s="58" t="str">
        <f t="shared" si="7"/>
        <v/>
      </c>
      <c r="M50" s="86" t="str">
        <f t="shared" si="11"/>
        <v/>
      </c>
      <c r="N50" s="115"/>
      <c r="O50" s="87" t="str">
        <f t="shared" si="8"/>
        <v/>
      </c>
      <c r="P50" s="87" t="str">
        <f t="shared" si="9"/>
        <v/>
      </c>
      <c r="Q50" s="88" t="str">
        <f t="shared" si="4"/>
        <v/>
      </c>
      <c r="R50" s="89" t="str">
        <f t="shared" si="10"/>
        <v/>
      </c>
    </row>
    <row r="51" spans="1:18" x14ac:dyDescent="0.25">
      <c r="A51" s="68" t="str">
        <f t="shared" si="5"/>
        <v/>
      </c>
      <c r="B51" s="45"/>
      <c r="C51" s="45"/>
      <c r="D51" s="44"/>
      <c r="E51" s="4"/>
      <c r="F51" s="71"/>
      <c r="G51" s="75" t="str">
        <f>IF(F51="","",VLOOKUP(F51,ČÍSELNÍK!$A$2:$B$448,2))</f>
        <v/>
      </c>
      <c r="H51" s="44"/>
      <c r="I51" s="73"/>
      <c r="J51" s="62"/>
      <c r="K51" s="74"/>
      <c r="L51" s="58" t="str">
        <f t="shared" si="7"/>
        <v/>
      </c>
      <c r="M51" s="86" t="str">
        <f t="shared" si="11"/>
        <v/>
      </c>
      <c r="N51" s="115"/>
      <c r="O51" s="87" t="str">
        <f t="shared" si="8"/>
        <v/>
      </c>
      <c r="P51" s="87" t="str">
        <f t="shared" si="9"/>
        <v/>
      </c>
      <c r="Q51" s="88" t="str">
        <f t="shared" si="4"/>
        <v/>
      </c>
      <c r="R51" s="89" t="str">
        <f t="shared" si="10"/>
        <v/>
      </c>
    </row>
    <row r="52" spans="1:18" x14ac:dyDescent="0.25">
      <c r="A52" s="68" t="str">
        <f t="shared" si="5"/>
        <v/>
      </c>
      <c r="B52" s="45"/>
      <c r="C52" s="45"/>
      <c r="D52" s="44"/>
      <c r="E52" s="4"/>
      <c r="F52" s="71"/>
      <c r="G52" s="75" t="str">
        <f>IF(F52="","",VLOOKUP(F52,ČÍSELNÍK!$A$2:$B$448,2))</f>
        <v/>
      </c>
      <c r="H52" s="44"/>
      <c r="I52" s="73"/>
      <c r="J52" s="62"/>
      <c r="K52" s="74"/>
      <c r="L52" s="58" t="str">
        <f t="shared" si="7"/>
        <v/>
      </c>
      <c r="M52" s="86" t="str">
        <f t="shared" si="11"/>
        <v/>
      </c>
      <c r="N52" s="115"/>
      <c r="O52" s="87" t="str">
        <f t="shared" si="8"/>
        <v/>
      </c>
      <c r="P52" s="87" t="str">
        <f t="shared" si="9"/>
        <v/>
      </c>
      <c r="Q52" s="88" t="str">
        <f t="shared" si="4"/>
        <v/>
      </c>
      <c r="R52" s="89" t="str">
        <f t="shared" si="10"/>
        <v/>
      </c>
    </row>
    <row r="53" spans="1:18" x14ac:dyDescent="0.25">
      <c r="A53" s="68" t="str">
        <f t="shared" si="5"/>
        <v/>
      </c>
      <c r="B53" s="45"/>
      <c r="C53" s="45"/>
      <c r="D53" s="44"/>
      <c r="E53" s="4"/>
      <c r="F53" s="71"/>
      <c r="G53" s="75" t="str">
        <f>IF(F53="","",VLOOKUP(F53,ČÍSELNÍK!$A$2:$B$448,2))</f>
        <v/>
      </c>
      <c r="H53" s="44"/>
      <c r="I53" s="73"/>
      <c r="J53" s="62"/>
      <c r="K53" s="74"/>
      <c r="L53" s="58" t="str">
        <f t="shared" si="7"/>
        <v/>
      </c>
      <c r="M53" s="86" t="str">
        <f t="shared" si="11"/>
        <v/>
      </c>
      <c r="N53" s="115"/>
      <c r="O53" s="87" t="str">
        <f t="shared" si="8"/>
        <v/>
      </c>
      <c r="P53" s="87" t="str">
        <f t="shared" si="9"/>
        <v/>
      </c>
      <c r="Q53" s="88" t="str">
        <f t="shared" si="4"/>
        <v/>
      </c>
      <c r="R53" s="89" t="str">
        <f t="shared" si="10"/>
        <v/>
      </c>
    </row>
  </sheetData>
  <sheetProtection algorithmName="SHA-512" hashValue="z8qX4tXhA+NI50nvyb/HFHWcpF51q3p891B/WPjMKfRYHp6pyDf3lzdfVH2WMTUFAgCcjU5ks1MAuOeNXJsFCw==" saltValue="/qsFTtqAEV1OqayhtDn6Mg==" spinCount="100000" sheet="1" objects="1" scenarios="1"/>
  <mergeCells count="3">
    <mergeCell ref="R1:R3"/>
    <mergeCell ref="B1:G1"/>
    <mergeCell ref="B2:D2"/>
  </mergeCells>
  <phoneticPr fontId="19" type="noConversion"/>
  <conditionalFormatting sqref="L4:L53 O4:P53">
    <cfRule type="containsText" dxfId="149" priority="29" operator="containsText" text="CHYBÍ DPH!!!">
      <formula>NOT(ISERROR(SEARCH("CHYBÍ DPH!!!",L4)))</formula>
    </cfRule>
  </conditionalFormatting>
  <conditionalFormatting sqref="R4:R53">
    <cfRule type="containsText" dxfId="148" priority="26" operator="containsText" text="NEPRAVDA">
      <formula>NOT(ISERROR(SEARCH("NEPRAVDA",R4)))</formula>
    </cfRule>
    <cfRule type="containsText" dxfId="147" priority="27" operator="containsText" text="PRAVDA">
      <formula>NOT(ISERROR(SEARCH("PRAVDA",R4)))</formula>
    </cfRule>
  </conditionalFormatting>
  <conditionalFormatting sqref="M4:N53">
    <cfRule type="containsText" dxfId="146" priority="20" operator="containsText" text="CHYBÍ DPH!!!">
      <formula>NOT(ISERROR(SEARCH("CHYBÍ DPH!!!",M4)))</formula>
    </cfRule>
  </conditionalFormatting>
  <conditionalFormatting sqref="M4:N53">
    <cfRule type="containsText" dxfId="145" priority="19" operator="containsText" text="Chyba v MFC">
      <formula>NOT(ISERROR(SEARCH("Chyba v MFC",M4)))</formula>
    </cfRule>
  </conditionalFormatting>
  <conditionalFormatting sqref="B4:B5 B7:B53">
    <cfRule type="containsBlanks" dxfId="144" priority="14">
      <formula>LEN(TRIM(B4))=0</formula>
    </cfRule>
  </conditionalFormatting>
  <conditionalFormatting sqref="C4:C5 C7:C53">
    <cfRule type="expression" dxfId="143" priority="12">
      <formula>AND(B4&lt;&gt;"",C4="")</formula>
    </cfRule>
  </conditionalFormatting>
  <conditionalFormatting sqref="D4:D5 D7:D53">
    <cfRule type="expression" dxfId="142" priority="11">
      <formula>AND(C4&lt;&gt;"",D4="")</formula>
    </cfRule>
  </conditionalFormatting>
  <conditionalFormatting sqref="E4:E53">
    <cfRule type="expression" dxfId="141" priority="10">
      <formula>AND(D4&lt;&gt;"",E4="")</formula>
    </cfRule>
  </conditionalFormatting>
  <conditionalFormatting sqref="F4:F5 F7:F53">
    <cfRule type="expression" dxfId="140" priority="9">
      <formula>AND(E4&lt;&gt;"",F4="")</formula>
    </cfRule>
  </conditionalFormatting>
  <conditionalFormatting sqref="H4:H53">
    <cfRule type="expression" dxfId="139" priority="8">
      <formula>AND(F4&lt;&gt;"",H4="")</formula>
    </cfRule>
  </conditionalFormatting>
  <conditionalFormatting sqref="I4:I53">
    <cfRule type="expression" dxfId="138" priority="7">
      <formula>AND(H4&lt;&gt;"",I4="")</formula>
    </cfRule>
  </conditionalFormatting>
  <conditionalFormatting sqref="J4:J53">
    <cfRule type="expression" dxfId="137" priority="6">
      <formula>AND(I4&lt;&gt;"",J4="")</formula>
    </cfRule>
  </conditionalFormatting>
  <conditionalFormatting sqref="K4:K53">
    <cfRule type="expression" dxfId="136" priority="5">
      <formula>AND(J4&lt;&gt;"",K4="")</formula>
    </cfRule>
  </conditionalFormatting>
  <conditionalFormatting sqref="N4:N53">
    <cfRule type="expression" dxfId="135" priority="4">
      <formula>AND(K4&lt;&gt;"",N4="")</formula>
    </cfRule>
  </conditionalFormatting>
  <conditionalFormatting sqref="B6">
    <cfRule type="containsBlanks" dxfId="134" priority="1">
      <formula>LEN(TRIM(B6))=0</formula>
    </cfRule>
  </conditionalFormatting>
  <dataValidations xWindow="798" yWindow="409" count="13">
    <dataValidation type="textLength" operator="lessThanOrEqual" allowBlank="1" showInputMessage="1" showErrorMessage="1" errorTitle="NAZ Název ZP ___________________" error="_x000a_Byl zadán příliš dlouhý název ZP. _x000a_Povoleno je maximálně 70 znaků._x000a_" promptTitle="Zadejte název ZP _______________" prompt="_x000a_- vše VELKÝMI PÍSMENY_x000a_- maximálně 70 znaků_x000a__x000a_- příklad: TEFLONOVÁ JEHLA, DÉLKA JEHLY 9 MM, DÉLKA HADIČKY 80 CM, 10 KS" sqref="D4:D53" xr:uid="{00000000-0002-0000-0100-000000000000}">
      <formula1>70</formula1>
    </dataValidation>
    <dataValidation type="textLength" operator="lessThanOrEqual" showInputMessage="1" showErrorMessage="1" errorTitle="DOP - Doplněk názvu ZP _________" error="_x000a_Byl zadán příliš dlouhý Doplněk názvu. _x000a_Povoleno je maximálně 80 znaků." promptTitle="Doplněk názvu ZP _________" prompt="_x000a_- vše VELKÝMI PÍSMENY_x000a_- maximálně 80 znaků_x000a__x000a_ve znění, které je uvedeno v ohlášení a v Seznamu cen a úhrad ZP hrazených na poukaz" sqref="E4:E53" xr:uid="{00000000-0002-0000-0100-000001000000}">
      <formula1>80</formula1>
    </dataValidation>
    <dataValidation type="textLength" operator="lessThanOrEqual" allowBlank="1" showInputMessage="1" showErrorMessage="1" errorTitle="OHL - Ohlašovatel" error="_x000a_Byl zadán příliš dlouhý Ohlašovatel. _x000a_Povoleno je maximálně 80 znaků." promptTitle="OHL - Ohlašovatel název ________" prompt="Zadejte název ohlašovatele dle platného obchodního rejstříku_x000a__x000a_- vše VELKÝMI PÍSMENY_x000a_- maximálně 80 znaků" sqref="H4:H53" xr:uid="{00000000-0002-0000-0100-000002000000}">
      <formula1>80</formula1>
    </dataValidation>
    <dataValidation type="whole" allowBlank="1" showInputMessage="1" showErrorMessage="1" errorTitle="Kód SÚKL _______________________" error="_x000a_- chybně zadaný kód SÚKL_x000a_- zkontrolujte, že zadáváte pouze číslice _x000a_- kód má 7 znaků_x000a_- musí začínat 5" promptTitle="Kód SÚKL _______________________" prompt="_x000a_- kód zdravotnického prostředku (dále ZP) přidělený SÚKL v rámci ohlášení úhrady_x000a_- pouze číslo _x000a_- povinné délka 7 číslic" sqref="B4:B53" xr:uid="{00000000-0002-0000-0100-000003000000}">
      <formula1>5000000</formula1>
      <formula2>5999999</formula2>
    </dataValidation>
    <dataValidation type="decimal" showInputMessage="1" showErrorMessage="1" errorTitle="Cena původce " error="_x000a_Hodnota musí být vyplněna._x000a_Zadaná hodnota je zřejmě menší než 0 nebo překročila maximální povolenou honotu." promptTitle="Cena původce" prompt="_x000a_- prodejní cena bez obchodní přirážky a bez DPH uskutečněná původcem (původce - osoba, která jako první uvádí nebo dodává zboží na trh na území České republiky)_x000a_- přesnost useknutí: na 4 desetinná místa" sqref="P4:P53" xr:uid="{00000000-0002-0000-0100-000004000000}">
      <formula1>0</formula1>
      <formula2>999999</formula2>
    </dataValidation>
    <dataValidation type="decimal" showInputMessage="1" showErrorMessage="1" errorTitle="Cena původce " error="_x000a_Hodnota musí být vyplněna._x000a_Zadaná hodnota je zřejmě menší než 0 nebo překročila maximální povolenou honotu." promptTitle="Cena původce (poslední ohlášená)" prompt="_x000a__x000a_- prodejní cena bez obchodní přirážky a bez DPH uskutečněná původcem (původce - osoba, která jako první uvádí nebo dodává zboží na trh na území České republiky)_x000a_- přesnost useknutí: na 4 desetinná místa" sqref="O4:O53" xr:uid="{00000000-0002-0000-0100-000005000000}">
      <formula1>0</formula1>
      <formula2>999999</formula2>
    </dataValidation>
    <dataValidation type="custom" operator="lessThanOrEqual" allowBlank="1" showInputMessage="1" showErrorMessage="1" errorTitle="Zpisová značka vedená u ZP _____" error="Zadali jste neplatný řetezec _x000a__x000a_- spis musí začínat sukls..._x000a_- př. suklsXXXXXX/RRRR_x000a_       (sukls jen malými písmeny)" promptTitle="Spisová značka vedená u ZP _____" prompt="_x000a_Zadejte spis, pod kterým je ohlášený zdravotnický prostředek veden._x000a__x000a_- délka řetězce maximálně 16 znaků ve formátu: suklsXXXXXX/RRRR_x000a_-sukls jen malými písmeny_x000a_- počet znaků za &quot;sukls&quot; je od 1 pro příslušný rok_x000a_" sqref="C4:C53" xr:uid="{00000000-0002-0000-0100-000006000000}">
      <formula1>EXACT(LEFT(C4,5),"sukls")</formula1>
    </dataValidation>
    <dataValidation showInputMessage="1" errorTitle="Cena původce " error="_x000a_Hodnota musí být vyplněna._x000a_Zadaná hodnota je zřejmě menší než 0 nebo překročila maximální povolenou honotu." promptTitle="Cena původce (poslední ohlášená)" prompt="_x000a__x000a_- prodejní cena bez obchodní přirážky a bez DPH uskutečněná původcem (původce - osoba, která jako první uvádí nebo dodává zboží na trh na území České republiky)_x000a_- přesnost useknutí: na 2 desetinná místa" sqref="L4:L53" xr:uid="{00000000-0002-0000-0100-000007000000}"/>
    <dataValidation type="custom" operator="equal" allowBlank="1" showInputMessage="1" showErrorMessage="1" errorTitle="Požadovaná hodnota MFC (Kč)" error="Zadávaná částka _x000a_- má více desetinných míst_x000a_nebo _x000a_- částka přesahuje povolený zákonný limit navýšení OC o 3% za rok_x000a__x000a_Uveďte cenu v Kč s přesností na useknutá 2 desetinná místa (nezaokrouhlovat)_x000a_Př.: cena 49,998, vložte 49,99_x000a_" promptTitle="Požadovaná hodnota MFC (Kč)" prompt="_x000a_- cena MFC vč. marže a DPH, kterou ohlašovatel nyní požaduje _x000a_- uvádí se v Kč s přesností na useknutá 2 desetinná místa (nezaokrouhlovat)" sqref="K4:K53" xr:uid="{00000000-0002-0000-0100-000008000000}">
      <formula1>IF(I4="","",AND(K4*100=INT(K4*100),(TRUNC((K4/(1+I4/100)/1.25),2))&lt;=(TRUNC((TRUNC((J4/1.25/(1+I4/100)),2))*1.03,2))))</formula1>
    </dataValidation>
    <dataValidation type="decimal" showInputMessage="1" errorTitle="Cena původce " error="_x000a_Hodnota musí být vyplněna._x000a_Zadaná hodnota je zřejmě menší než 0 nebo překročila maximální povolenou honotu." promptTitle="Cena původce" prompt="_x000a_- prodejní cena bez obchodní přirážky a bez DPH uskutečněná původcem (původce - osoba, která jako první uvádí nebo dodává zboží na trh na území České republiky)_x000a_- přesnost useknutí: na 2 desetinná místa" sqref="M4:M53" xr:uid="{00000000-0002-0000-0100-000009000000}">
      <formula1>0</formula1>
      <formula2>999999</formula2>
    </dataValidation>
    <dataValidation type="custom" operator="equal" allowBlank="1" showInputMessage="1" showErrorMessage="1" errorTitle="Původní hodnota MFC (Kč) _______" error="Zadáváte částku, která má více desetinných míst. _x000a__x000a_Uveďte cenu v Kč s přesností na useknutá 2 desetinná místa (nezaokrouhlovat)_x000a__x000a_Př.: cena 49,998, vložte 49,99" promptTitle="Původní hodnota MFC (Kč) _______" prompt="_x000a_- cena MFC vč. marže a DPH, kterou ohlašovatel uvedl v posledním ohlášení _x000a_- uvádí se v Kč s přesností na useknutá 2 desetinná místa (nezaokrouhlovat)" sqref="J4:J53" xr:uid="{00000000-0002-0000-0100-00000A000000}">
      <formula1>J4*100=INT(J4*100)</formula1>
    </dataValidation>
    <dataValidation type="list" allowBlank="1" showInputMessage="1" showErrorMessage="1" errorTitle="DPH (%) ________________________" error="_x000a_Hodnota musí být vyplněna._x000a_Zadaná hodnota zřejmě není 15 nebo 21_x000a_" promptTitle="DPH (%) ________________________" prompt="_x000a_- uveďte procento DPH bez zadání znaku %_x000a_- Příklad:_x000a_pro DPH 15% vyplňte 15_x000a_pro DPH 21% vyplňte 21_x000a_" sqref="I4:I53" xr:uid="{00000000-0002-0000-0100-00000B000000}">
      <formula1>"15, 21"</formula1>
    </dataValidation>
    <dataValidation type="date" allowBlank="1" showInputMessage="1" showErrorMessage="1" errorTitle="Požadované datum změny _________" error="_x000a_Zadali jste neplatné datum. _x000a__x000a_Zkontrolujte datum a vložte ve formátu dd.mm.rrrr" promptTitle="Požadované datum změny _________" prompt="_x000a_Vložte datum (formát dd.mm.rrrr), od kdy má požadovaná změna platit._x000a_" sqref="N4:N53" xr:uid="{00000000-0002-0000-0100-00000C000000}">
      <formula1>44075</formula1>
      <formula2>47848</formula2>
    </dataValidation>
  </dataValidations>
  <pageMargins left="0.31496062992125984" right="0.31496062992125984" top="0.78740157480314965" bottom="0.78740157480314965" header="0.31496062992125984" footer="0.31496062992125984"/>
  <pageSetup paperSize="9" scale="47" orientation="landscape" r:id="rId1"/>
  <legacyDrawing r:id="rId2"/>
  <extLst>
    <ext xmlns:x14="http://schemas.microsoft.com/office/spreadsheetml/2009/9/main" uri="{CCE6A557-97BC-4b89-ADB6-D9C93CAAB3DF}">
      <x14:dataValidations xmlns:xm="http://schemas.microsoft.com/office/excel/2006/main" xWindow="798" yWindow="409" count="2">
        <x14:dataValidation type="list" operator="lessThanOrEqual" showInputMessage="1" showErrorMessage="1" errorTitle="UHS - Úhradová skupina" error="Zřejmě jste překročili povolený počet znaků nebo zadali chybnou skupinu. _x000a_Můžete vybrat požadovanou hodnotu ze seznamu - ALT+šipka dolů" promptTitle="UHS Úhradová skupina _________" prompt="_x000a_- jen kombinace čísel XX.XX.XX.XX_x000a_- maximálně 8 číslic, každé dvě odděleny tečkou_x000a_- vybrat můžete i ze seznamu formou ALT+šipka dolů" xr:uid="{00000000-0002-0000-0100-00000D000000}">
          <x14:formula1>
            <xm:f>ČÍSELNÍK!$A$2:$A$448</xm:f>
          </x14:formula1>
          <xm:sqref>F4:F53</xm:sqref>
        </x14:dataValidation>
        <x14:dataValidation type="list" allowBlank="1" showInputMessage="1" showErrorMessage="1" errorTitle="DPH - Daň z přidané hodnoty" error="Hodnota musí být vyplněna._x000a_Zadaná hodnota zřejmě není 15 nebo 21" promptTitle="DPH - Daň z přidané hodnoty ____" prompt="_x000a_- uveďte procento DPH bez zadání znaku %_x000a_- Příklad:_x000a_pro DPH 15% vyplňte 15_x000a_pro DPH 21% vyplňte 21" xr:uid="{00000000-0002-0000-0100-00000E000000}">
          <x14:formula1>
            <xm:f>ČÍSELNÍK!#REF!</xm:f>
          </x14:formula1>
          <xm:sqref>I4:I53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7">
    <tabColor rgb="FFFFFF00"/>
    <pageSetUpPr fitToPage="1"/>
  </sheetPr>
  <dimension ref="A1:AD102"/>
  <sheetViews>
    <sheetView zoomScale="85" zoomScaleNormal="85" workbookViewId="0">
      <pane xSplit="3" topLeftCell="D1" activePane="topRight" state="frozen"/>
      <selection pane="topRight"/>
    </sheetView>
  </sheetViews>
  <sheetFormatPr defaultColWidth="9.28515625" defaultRowHeight="15" x14ac:dyDescent="0.25"/>
  <cols>
    <col min="1" max="1" width="4.42578125" customWidth="1"/>
    <col min="2" max="2" width="9.85546875" bestFit="1" customWidth="1"/>
    <col min="3" max="3" width="18" customWidth="1"/>
    <col min="4" max="4" width="38.28515625" customWidth="1"/>
    <col min="5" max="5" width="29.85546875" customWidth="1"/>
    <col min="6" max="6" width="17" bestFit="1" customWidth="1"/>
    <col min="7" max="7" width="45.85546875" customWidth="1"/>
    <col min="8" max="8" width="20.7109375" customWidth="1"/>
    <col min="9" max="9" width="21.28515625" customWidth="1"/>
    <col min="10" max="20" width="13.5703125" customWidth="1"/>
    <col min="21" max="21" width="15.5703125" hidden="1" customWidth="1"/>
    <col min="22" max="22" width="15.140625" hidden="1" customWidth="1"/>
    <col min="23" max="23" width="15.42578125" hidden="1" customWidth="1"/>
    <col min="24" max="24" width="23.5703125" hidden="1" customWidth="1"/>
    <col min="25" max="25" width="18.85546875" hidden="1" customWidth="1"/>
    <col min="26" max="26" width="22.28515625" hidden="1" customWidth="1"/>
    <col min="27" max="27" width="20" hidden="1" customWidth="1"/>
    <col min="28" max="28" width="17.85546875" hidden="1" customWidth="1"/>
    <col min="29" max="29" width="26" hidden="1" customWidth="1"/>
    <col min="30" max="30" width="34" hidden="1" customWidth="1"/>
  </cols>
  <sheetData>
    <row r="1" spans="1:30" ht="26.25" x14ac:dyDescent="0.25">
      <c r="A1" s="32"/>
      <c r="B1" s="32" t="s">
        <v>2140</v>
      </c>
      <c r="C1" s="32"/>
      <c r="D1" s="30"/>
      <c r="E1" s="30"/>
      <c r="F1" s="30"/>
      <c r="G1" s="30"/>
      <c r="H1" s="30"/>
      <c r="I1" s="142" t="s">
        <v>2223</v>
      </c>
      <c r="J1" s="65"/>
      <c r="K1" s="65"/>
      <c r="L1" s="65"/>
      <c r="M1" s="65"/>
      <c r="N1" s="65"/>
      <c r="O1" s="65"/>
      <c r="P1" s="65"/>
      <c r="Q1" s="65"/>
      <c r="R1" s="65"/>
      <c r="S1" s="65"/>
      <c r="T1" s="65"/>
      <c r="U1" s="65"/>
      <c r="V1" s="65"/>
      <c r="W1" s="65"/>
      <c r="X1" s="65"/>
      <c r="Y1" s="65"/>
      <c r="Z1" s="65"/>
      <c r="AA1" s="65"/>
      <c r="AB1" s="65"/>
      <c r="AC1" s="65"/>
      <c r="AD1" s="65"/>
    </row>
    <row r="2" spans="1:30" ht="24" thickBot="1" x14ac:dyDescent="0.3">
      <c r="A2" s="31"/>
      <c r="B2" s="118" t="s">
        <v>2145</v>
      </c>
      <c r="C2" s="118"/>
      <c r="D2" s="31"/>
      <c r="E2" s="31"/>
      <c r="F2" s="118" t="s">
        <v>2145</v>
      </c>
      <c r="G2" s="140"/>
      <c r="H2" s="31"/>
      <c r="I2" s="118" t="s">
        <v>2145</v>
      </c>
      <c r="J2" s="119"/>
      <c r="K2" s="30"/>
      <c r="L2" s="30"/>
      <c r="M2" s="30"/>
      <c r="N2" s="118" t="s">
        <v>2145</v>
      </c>
      <c r="O2" s="30"/>
      <c r="P2" s="30"/>
      <c r="Q2" s="30"/>
      <c r="R2" s="30"/>
      <c r="S2" s="30"/>
      <c r="T2" s="30"/>
      <c r="U2" s="113" t="s">
        <v>2188</v>
      </c>
      <c r="V2" s="113" t="s">
        <v>2188</v>
      </c>
      <c r="W2" s="113" t="s">
        <v>2188</v>
      </c>
      <c r="X2" s="113" t="s">
        <v>2188</v>
      </c>
      <c r="Y2" s="113" t="s">
        <v>2188</v>
      </c>
      <c r="Z2" s="113" t="s">
        <v>2188</v>
      </c>
      <c r="AA2" s="113" t="s">
        <v>2188</v>
      </c>
      <c r="AB2" s="113" t="s">
        <v>2188</v>
      </c>
      <c r="AC2" s="113" t="s">
        <v>2188</v>
      </c>
      <c r="AD2" s="113" t="s">
        <v>2188</v>
      </c>
    </row>
    <row r="3" spans="1:30" s="1" customFormat="1" ht="30.75" thickBot="1" x14ac:dyDescent="0.3">
      <c r="A3" s="5"/>
      <c r="B3" s="5" t="s">
        <v>3</v>
      </c>
      <c r="C3" s="5" t="s">
        <v>0</v>
      </c>
      <c r="D3" s="5" t="s">
        <v>2155</v>
      </c>
      <c r="E3" s="5" t="s">
        <v>2156</v>
      </c>
      <c r="F3" s="5" t="s">
        <v>2154</v>
      </c>
      <c r="G3" s="100" t="s">
        <v>2175</v>
      </c>
      <c r="H3" s="5" t="s">
        <v>2157</v>
      </c>
      <c r="I3" s="51" t="s">
        <v>1</v>
      </c>
      <c r="J3" s="52" t="str">
        <f>CONCATENATE(IFERROR(IF(COLUMNS($J4)-1=LEN((CONCATENATE($I4," ")))-LEN(SUBSTITUTE((CONCATENATE($I4," "))," ","")),
                                                                               RIGHT((CONCATENATE($I4," ")),LEN((CONCATENATE($I4," ")))-SEARCH("°",SUBSTITUTE((CONCATENATE($I4," "))," ","°",COLUMNS($J4)-1))),
         IF(COLUMNS($J4)=1,                          LEFT((CONCATENATE($I4," ")),SEARCH("°",SUBSTITUTE((CONCATENATE($I4," "))," ","°",COLUMNS($J4)))-1),
                                                                               MID((CONCATENATE($I4," ")),SEARCH("°",SUBSTITUTE((CONCATENATE($I4," "))," ","°",COLUMNS($J4)-1))+1,SEARCH("°",SUBSTITUTE((CONCATENATE($I4," "))," ","°",COLUMNS($J4)))-SEARCH("°",SUBSTITUTE((CONCATENATE($I4," "))," ","°",COLUMNS($J4)-1))-1))),"")," ","PŮVODNÍ")</f>
        <v xml:space="preserve"> PŮVODNÍ</v>
      </c>
      <c r="K3" s="50" t="str">
        <f>CONCATENATE(IFERROR(IF(COLUMNS($J4)-1=LEN((CONCATENATE($I4," ")))-LEN(SUBSTITUTE((CONCATENATE($I4," "))," ","")),
                                                                               RIGHT((CONCATENATE($I4," ")),LEN((CONCATENATE($I4," ")))-SEARCH("°",SUBSTITUTE((CONCATENATE($I4," "))," ","°",COLUMNS($J4)-1))),
         IF(COLUMNS($J4)=1,                          LEFT((CONCATENATE($I4," ")),SEARCH("°",SUBSTITUTE((CONCATENATE($I4," "))," ","°",COLUMNS($J4)))-1),
                                                                               MID((CONCATENATE($I4," ")),SEARCH("°",SUBSTITUTE((CONCATENATE($I4," "))," ","°",COLUMNS($J4)-1))+1,SEARCH("°",SUBSTITUTE((CONCATENATE($I4," "))," ","°",COLUMNS($J4)))-SEARCH("°",SUBSTITUTE((CONCATENATE($I4," "))," ","°",COLUMNS($J4)-1))-1))),"")," ","NOVÉ")</f>
        <v xml:space="preserve"> NOVÉ</v>
      </c>
      <c r="L3" s="49" t="str">
        <f>CONCATENATE(IFERROR(IF(COLUMNS($J4:K4)-1=LEN((TRIM($I4)))-LEN(SUBSTITUTE((TRIM($I4))," ","")),                                                                                RIGHT((TRIM($I4)),LEN((TRIM($I4)))-SEARCH("°",SUBSTITUTE((TRIM($I4))," ","°",COLUMNS($J4:K4)-1))),          IF(COLUMNS($J4:K4)=1,                          LEFT((TRIM($I4)),SEARCH("°",SUBSTITUTE((TRIM($I4))," ","°",COLUMNS($J4:K4)))-1),                                                                                MID((TRIM($I4)),SEARCH("°",SUBSTITUTE((TRIM($I4))," ","°",COLUMNS($J4:K4)-1))+1,SEARCH("°",SUBSTITUTE((TRIM($I4))," ","°",COLUMNS($J4:K4)))-SEARCH("°",SUBSTITUTE((TRIM($I4))," ","°",COLUMNS($J4:K4)-1))-1))),"")," ","PŮVODNÍ")</f>
        <v xml:space="preserve"> PŮVODNÍ</v>
      </c>
      <c r="M3" s="51" t="str">
        <f>CONCATENATE(IFERROR(IF(COLUMNS($J4:K4)-1=LEN((TRIM($I4)))-LEN(SUBSTITUTE((TRIM($I4))," ","")),                                                                                RIGHT((TRIM($I4)),LEN((TRIM($I4)))-SEARCH("°",SUBSTITUTE((TRIM($I4))," ","°",COLUMNS($J4:K4)-1))),          IF(COLUMNS($J4:K4)=1,                          LEFT((TRIM($I4)),SEARCH("°",SUBSTITUTE((TRIM($I4))," ","°",COLUMNS($J4:K4)))-1),                                                                                MID((TRIM($I4)),SEARCH("°",SUBSTITUTE((TRIM($I4))," ","°",COLUMNS($J4:K4)-1))+1,SEARCH("°",SUBSTITUTE((TRIM($I4))," ","°",COLUMNS($J4:K4)))-SEARCH("°",SUBSTITUTE((TRIM($I4))," ","°",COLUMNS($J4:K4)-1))-1))),"")," ","NOVÉ")</f>
        <v xml:space="preserve"> NOVÉ</v>
      </c>
      <c r="N3" s="52" t="str">
        <f>CONCATENATE(IFERROR(IF(COLUMNS($J4:L4)-1=LEN((TRIM($I4)))-LEN(SUBSTITUTE((TRIM($I4))," ","")),                                                                                RIGHT((TRIM($I4)),LEN((TRIM($I4)))-SEARCH("°",SUBSTITUTE((TRIM($I4))," ","°",COLUMNS($J4:L4)-1))),          IF(COLUMNS($J4:L4)=1,                          LEFT((TRIM($I4)),SEARCH("°",SUBSTITUTE((TRIM($I4))," ","°",COLUMNS($J4:L4)))-1),                                                                                MID((TRIM($I4)),SEARCH("°",SUBSTITUTE((TRIM($I4))," ","°",COLUMNS($J4:L4)-1))+1,SEARCH("°",SUBSTITUTE((TRIM($I4))," ","°",COLUMNS($J4:L4)))-SEARCH("°",SUBSTITUTE((TRIM($I4))," ","°",COLUMNS($J4:L4)-1))-1))),"")," ","PŮVODNÍ")</f>
        <v xml:space="preserve"> PŮVODNÍ</v>
      </c>
      <c r="O3" s="50" t="str">
        <f>CONCATENATE(IFERROR(IF(COLUMNS($J4:L4)-1=LEN((TRIM($I4)))-LEN(SUBSTITUTE((TRIM($I4))," ","")),                                                                                RIGHT((TRIM($I4)),LEN((TRIM($I4)))-SEARCH("°",SUBSTITUTE((TRIM($I4))," ","°",COLUMNS($J4:L4)-1))),          IF(COLUMNS($J4:L4)=1,                          LEFT((TRIM($I4)),SEARCH("°",SUBSTITUTE((TRIM($I4))," ","°",COLUMNS($J4:L4)))-1),                                                                                MID((TRIM($I4)),SEARCH("°",SUBSTITUTE((TRIM($I4))," ","°",COLUMNS($J4:L4)-1))+1,SEARCH("°",SUBSTITUTE((TRIM($I4))," ","°",COLUMNS($J4:L4)))-SEARCH("°",SUBSTITUTE((TRIM($I4))," ","°",COLUMNS($J4:L4)-1))-1))),"")," ","NOVÉ")</f>
        <v xml:space="preserve"> NOVÉ</v>
      </c>
      <c r="P3" s="49" t="str">
        <f>CONCATENATE(IFERROR(IF(COLUMNS($J4:M4)-1=LEN((TRIM($I4)))-LEN(SUBSTITUTE((TRIM($I4))," ","")),                                                                                RIGHT((TRIM($I4)),LEN((TRIM($I4)))-SEARCH("°",SUBSTITUTE((TRIM($I4))," ","°",COLUMNS($J4:M4)-1))),          IF(COLUMNS($J4:M4)=1,                          LEFT((TRIM($I4)),SEARCH("°",SUBSTITUTE((TRIM($I4))," ","°",COLUMNS($J4:M4)))-1),                                                                                MID((TRIM($I4)),SEARCH("°",SUBSTITUTE((TRIM($I4))," ","°",COLUMNS($J4:M4)-1))+1,SEARCH("°",SUBSTITUTE((TRIM($I4))," ","°",COLUMNS($J4:M4)))-SEARCH("°",SUBSTITUTE((TRIM($I4))," ","°",COLUMNS($J4:M4)-1))-1))),"")," ","PŮVODNÍ")</f>
        <v xml:space="preserve"> PŮVODNÍ</v>
      </c>
      <c r="Q3" s="51" t="str">
        <f>CONCATENATE(IFERROR(IF(COLUMNS($J4:M4)-1=LEN((TRIM($I4)))-LEN(SUBSTITUTE((TRIM($I4))," ","")),                                                                                RIGHT((TRIM($I4)),LEN((TRIM($I4)))-SEARCH("°",SUBSTITUTE((TRIM($I4))," ","°",COLUMNS($J4:M4)-1))),          IF(COLUMNS($J4:M4)=1,                          LEFT((TRIM($I4)),SEARCH("°",SUBSTITUTE((TRIM($I4))," ","°",COLUMNS($J4:M4)))-1),                                                                                MID((TRIM($I4)),SEARCH("°",SUBSTITUTE((TRIM($I4))," ","°",COLUMNS($J4:M4)-1))+1,SEARCH("°",SUBSTITUTE((TRIM($I4))," ","°",COLUMNS($J4:M4)))-SEARCH("°",SUBSTITUTE((TRIM($I4))," ","°",COLUMNS($J4:M4)-1))-1))),"")," ","NOVÉ")</f>
        <v xml:space="preserve"> NOVÉ</v>
      </c>
      <c r="R3" s="52" t="str">
        <f>CONCATENATE(IFERROR(IF(COLUMNS($J4:N4)-1=LEN((TRIM($I4)))-LEN(SUBSTITUTE((TRIM($I4))," ","")),                                                                                RIGHT((TRIM($I4)),LEN((TRIM($I4)))-SEARCH("°",SUBSTITUTE((TRIM($I4))," ","°",COLUMNS($J4:N4)-1))),          IF(COLUMNS($J4:N4)=1,                          LEFT((TRIM($I4)),SEARCH("°",SUBSTITUTE((TRIM($I4))," ","°",COLUMNS($J4:N4)))-1),                                                                                MID((TRIM($I4)),SEARCH("°",SUBSTITUTE((TRIM($I4))," ","°",COLUMNS($J4:N4)-1))+1,SEARCH("°",SUBSTITUTE((TRIM($I4))," ","°",COLUMNS($J4:N4)))-SEARCH("°",SUBSTITUTE((TRIM($I4))," ","°",COLUMNS($J4:N4)-1))-1))),"")," ","PŮVODNÍ")</f>
        <v xml:space="preserve"> PŮVODNÍ</v>
      </c>
      <c r="S3" s="5" t="str">
        <f>CONCATENATE(IFERROR(IF(COLUMNS($J4:N4)-1=LEN((TRIM($I4)))-LEN(SUBSTITUTE((TRIM($I4))," ","")),                                                                                RIGHT((TRIM($I4)),LEN((TRIM($I4)))-SEARCH("°",SUBSTITUTE((TRIM($I4))," ","°",COLUMNS($J4:N4)-1))),          IF(COLUMNS($J4:N4)=1,                          LEFT((TRIM($I4)),SEARCH("°",SUBSTITUTE((TRIM($I4))," ","°",COLUMNS($J4:N4)))-1),                                                                                MID((TRIM($I4)),SEARCH("°",SUBSTITUTE((TRIM($I4))," ","°",COLUMNS($J4:N4)-1))+1,SEARCH("°",SUBSTITUTE((TRIM($I4))," ","°",COLUMNS($J4:N4)))-SEARCH("°",SUBSTITUTE((TRIM($I4))," ","°",COLUMNS($J4:N4)-1))-1))),"")," ","NOVÉ")</f>
        <v xml:space="preserve"> NOVÉ</v>
      </c>
      <c r="T3" s="124" t="s">
        <v>2187</v>
      </c>
      <c r="U3" s="63"/>
      <c r="V3" s="57"/>
      <c r="W3" s="57"/>
      <c r="X3" s="57"/>
      <c r="Y3" s="57"/>
      <c r="Z3" s="57"/>
      <c r="AA3" s="56"/>
      <c r="AB3" s="56"/>
      <c r="AC3" s="56"/>
      <c r="AD3" s="56"/>
    </row>
    <row r="4" spans="1:30" s="60" customFormat="1" ht="15.75" thickBot="1" x14ac:dyDescent="0.3">
      <c r="A4" s="146">
        <v>1</v>
      </c>
      <c r="B4" s="162"/>
      <c r="C4" s="163"/>
      <c r="D4" s="164"/>
      <c r="E4" s="4"/>
      <c r="F4" s="163"/>
      <c r="G4" s="75" t="str">
        <f>IF(F4="","",VLOOKUP(F4,ČÍSELNÍK!$A$2:$B$448,2))</f>
        <v/>
      </c>
      <c r="H4" s="163"/>
      <c r="I4" s="163"/>
      <c r="J4" s="121"/>
      <c r="K4" s="122"/>
      <c r="L4" s="120"/>
      <c r="M4" s="123"/>
      <c r="N4" s="121"/>
      <c r="O4" s="122"/>
      <c r="P4" s="120"/>
      <c r="Q4" s="123"/>
      <c r="R4" s="121"/>
      <c r="S4" s="97"/>
      <c r="T4" s="125"/>
      <c r="U4" s="98" t="str">
        <f t="shared" ref="U4:AD4" si="0">IF(J4&lt;&gt;"",(J3 &amp; "***" &amp;J4),"")</f>
        <v/>
      </c>
      <c r="V4" s="98" t="str">
        <f t="shared" si="0"/>
        <v/>
      </c>
      <c r="W4" s="98" t="str">
        <f t="shared" si="0"/>
        <v/>
      </c>
      <c r="X4" s="98" t="str">
        <f t="shared" si="0"/>
        <v/>
      </c>
      <c r="Y4" s="98" t="str">
        <f t="shared" si="0"/>
        <v/>
      </c>
      <c r="Z4" s="98" t="str">
        <f t="shared" si="0"/>
        <v/>
      </c>
      <c r="AA4" s="98" t="str">
        <f t="shared" si="0"/>
        <v/>
      </c>
      <c r="AB4" s="98" t="str">
        <f t="shared" si="0"/>
        <v/>
      </c>
      <c r="AC4" s="98" t="str">
        <f t="shared" si="0"/>
        <v/>
      </c>
      <c r="AD4" s="98" t="str">
        <f t="shared" si="0"/>
        <v/>
      </c>
    </row>
    <row r="5" spans="1:30" ht="30.75" thickBot="1" x14ac:dyDescent="0.3">
      <c r="A5" s="5"/>
      <c r="B5" s="5" t="s">
        <v>3</v>
      </c>
      <c r="C5" s="5" t="s">
        <v>0</v>
      </c>
      <c r="D5" s="5" t="s">
        <v>2155</v>
      </c>
      <c r="E5" s="5" t="s">
        <v>2156</v>
      </c>
      <c r="F5" s="5" t="s">
        <v>2154</v>
      </c>
      <c r="G5" s="100" t="s">
        <v>2175</v>
      </c>
      <c r="H5" s="5" t="s">
        <v>2157</v>
      </c>
      <c r="I5" s="51" t="s">
        <v>1</v>
      </c>
      <c r="J5" s="126" t="str">
        <f>CONCATENATE(IFERROR(IF(COLUMNS($J6)-1=LEN((CONCATENATE($I6," ")))-LEN(SUBSTITUTE((CONCATENATE($I6," "))," ","")),
                                                                               RIGHT((CONCATENATE($I6," ")),LEN((CONCATENATE($I6," ")))-SEARCH("°",SUBSTITUTE((CONCATENATE($I6," "))," ","°",COLUMNS($J6)-1))),
         IF(COLUMNS($J6)=1,                          LEFT((CONCATENATE($I6," ")),SEARCH("°",SUBSTITUTE((CONCATENATE($I6," "))," ","°",COLUMNS($J6)))-1),
                                                                               MID((CONCATENATE($I6," ")),SEARCH("°",SUBSTITUTE((CONCATENATE($I6," "))," ","°",COLUMNS($J6)-1))+1,SEARCH("°",SUBSTITUTE((CONCATENATE($I6," "))," ","°",COLUMNS($J6)))-SEARCH("°",SUBSTITUTE((CONCATENATE($I6," "))," ","°",COLUMNS($J6)-1))-1))),"")," ","PŮVODNÍ")</f>
        <v xml:space="preserve"> PŮVODNÍ</v>
      </c>
      <c r="K5" s="127" t="str">
        <f>CONCATENATE(IFERROR(IF(COLUMNS($J6)-1=LEN((CONCATENATE($I6," ")))-LEN(SUBSTITUTE((CONCATENATE($I6," "))," ","")),
                                                                               RIGHT((CONCATENATE($I6," ")),LEN((CONCATENATE($I6," ")))-SEARCH("°",SUBSTITUTE((CONCATENATE($I6," "))," ","°",COLUMNS($J6)-1))),
         IF(COLUMNS($J6)=1,                          LEFT((CONCATENATE($I6," ")),SEARCH("°",SUBSTITUTE((CONCATENATE($I6," "))," ","°",COLUMNS($J6)))-1),
                                                                               MID((CONCATENATE($I6," ")),SEARCH("°",SUBSTITUTE((CONCATENATE($I6," "))," ","°",COLUMNS($J6)-1))+1,SEARCH("°",SUBSTITUTE((CONCATENATE($I6," "))," ","°",COLUMNS($J6)))-SEARCH("°",SUBSTITUTE((CONCATENATE($I6," "))," ","°",COLUMNS($J6)-1))-1))),"")," ","NOVÉ")</f>
        <v xml:space="preserve"> NOVÉ</v>
      </c>
      <c r="L5" s="129" t="str">
        <f>CONCATENATE(IFERROR(IF(COLUMNS($J6:K6)-1=LEN((TRIM($I6)))-LEN(SUBSTITUTE((TRIM($I6))," ","")),                                                                                RIGHT((TRIM($I6)),LEN((TRIM($I6)))-SEARCH("°",SUBSTITUTE((TRIM($I6))," ","°",COLUMNS($J6:K6)-1))),          IF(COLUMNS($J6:K6)=1,                          LEFT((TRIM($I6)),SEARCH("°",SUBSTITUTE((TRIM($I6))," ","°",COLUMNS($J6:K6)))-1),                                                                                MID((TRIM($I6)),SEARCH("°",SUBSTITUTE((TRIM($I6))," ","°",COLUMNS($J6:K6)-1))+1,SEARCH("°",SUBSTITUTE((TRIM($I6))," ","°",COLUMNS($J6:K6)))-SEARCH("°",SUBSTITUTE((TRIM($I6))," ","°",COLUMNS($J6:K6)-1))-1))),"")," ","PŮVODNÍ")</f>
        <v xml:space="preserve"> PŮVODNÍ</v>
      </c>
      <c r="M5" s="130" t="str">
        <f>CONCATENATE(IFERROR(IF(COLUMNS($J6:K6)-1=LEN((TRIM($I6)))-LEN(SUBSTITUTE((TRIM($I6))," ","")),                                                                                RIGHT((TRIM($I6)),LEN((TRIM($I6)))-SEARCH("°",SUBSTITUTE((TRIM($I6))," ","°",COLUMNS($J6:K6)-1))),          IF(COLUMNS($J6:K6)=1,                          LEFT((TRIM($I6)),SEARCH("°",SUBSTITUTE((TRIM($I6))," ","°",COLUMNS($J6:K6)))-1),                                                                                MID((TRIM($I6)),SEARCH("°",SUBSTITUTE((TRIM($I6))," ","°",COLUMNS($J6:K6)-1))+1,SEARCH("°",SUBSTITUTE((TRIM($I6))," ","°",COLUMNS($J6:K6)))-SEARCH("°",SUBSTITUTE((TRIM($I6))," ","°",COLUMNS($J6:K6)-1))-1))),"")," ","NOVÉ")</f>
        <v xml:space="preserve"> NOVÉ</v>
      </c>
      <c r="N5" s="126" t="str">
        <f>CONCATENATE(IFERROR(IF(COLUMNS($J6:L6)-1=LEN((TRIM($I6)))-LEN(SUBSTITUTE((TRIM($I6))," ","")),                                                                                RIGHT((TRIM($I6)),LEN((TRIM($I6)))-SEARCH("°",SUBSTITUTE((TRIM($I6))," ","°",COLUMNS($J6:L6)-1))),          IF(COLUMNS($J6:L6)=1,                          LEFT((TRIM($I6)),SEARCH("°",SUBSTITUTE((TRIM($I6))," ","°",COLUMNS($J6:L6)))-1),                                                                                MID((TRIM($I6)),SEARCH("°",SUBSTITUTE((TRIM($I6))," ","°",COLUMNS($J6:L6)-1))+1,SEARCH("°",SUBSTITUTE((TRIM($I6))," ","°",COLUMNS($J6:L6)))-SEARCH("°",SUBSTITUTE((TRIM($I6))," ","°",COLUMNS($J6:L6)-1))-1))),"")," ","PŮVODNÍ")</f>
        <v xml:space="preserve"> PŮVODNÍ</v>
      </c>
      <c r="O5" s="127" t="str">
        <f>CONCATENATE(IFERROR(IF(COLUMNS($J6:L6)-1=LEN((TRIM($I6)))-LEN(SUBSTITUTE((TRIM($I6))," ","")),                                                                                RIGHT((TRIM($I6)),LEN((TRIM($I6)))-SEARCH("°",SUBSTITUTE((TRIM($I6))," ","°",COLUMNS($J6:L6)-1))),          IF(COLUMNS($J6:L6)=1,                          LEFT((TRIM($I6)),SEARCH("°",SUBSTITUTE((TRIM($I6))," ","°",COLUMNS($J6:L6)))-1),                                                                                MID((TRIM($I6)),SEARCH("°",SUBSTITUTE((TRIM($I6))," ","°",COLUMNS($J6:L6)-1))+1,SEARCH("°",SUBSTITUTE((TRIM($I6))," ","°",COLUMNS($J6:L6)))-SEARCH("°",SUBSTITUTE((TRIM($I6))," ","°",COLUMNS($J6:L6)-1))-1))),"")," ","NOVÉ")</f>
        <v xml:space="preserve"> NOVÉ</v>
      </c>
      <c r="P5" s="129" t="str">
        <f>CONCATENATE(IFERROR(IF(COLUMNS($J6:M6)-1=LEN((TRIM($I6)))-LEN(SUBSTITUTE((TRIM($I6))," ","")),                                                                                RIGHT((TRIM($I6)),LEN((TRIM($I6)))-SEARCH("°",SUBSTITUTE((TRIM($I6))," ","°",COLUMNS($J6:M6)-1))),          IF(COLUMNS($J6:M6)=1,                          LEFT((TRIM($I6)),SEARCH("°",SUBSTITUTE((TRIM($I6))," ","°",COLUMNS($J6:M6)))-1),                                                                                MID((TRIM($I6)),SEARCH("°",SUBSTITUTE((TRIM($I6))," ","°",COLUMNS($J6:M6)-1))+1,SEARCH("°",SUBSTITUTE((TRIM($I6))," ","°",COLUMNS($J6:M6)))-SEARCH("°",SUBSTITUTE((TRIM($I6))," ","°",COLUMNS($J6:M6)-1))-1))),"")," ","PŮVODNÍ")</f>
        <v xml:space="preserve"> PŮVODNÍ</v>
      </c>
      <c r="Q5" s="130" t="str">
        <f>CONCATENATE(IFERROR(IF(COLUMNS($J6:M6)-1=LEN((TRIM($I6)))-LEN(SUBSTITUTE((TRIM($I6))," ","")),                                                                                RIGHT((TRIM($I6)),LEN((TRIM($I6)))-SEARCH("°",SUBSTITUTE((TRIM($I6))," ","°",COLUMNS($J6:M6)-1))),          IF(COLUMNS($J6:M6)=1,                          LEFT((TRIM($I6)),SEARCH("°",SUBSTITUTE((TRIM($I6))," ","°",COLUMNS($J6:M6)))-1),                                                                                MID((TRIM($I6)),SEARCH("°",SUBSTITUTE((TRIM($I6))," ","°",COLUMNS($J6:M6)-1))+1,SEARCH("°",SUBSTITUTE((TRIM($I6))," ","°",COLUMNS($J6:M6)))-SEARCH("°",SUBSTITUTE((TRIM($I6))," ","°",COLUMNS($J6:M6)-1))-1))),"")," ","NOVÉ")</f>
        <v xml:space="preserve"> NOVÉ</v>
      </c>
      <c r="R5" s="126" t="str">
        <f>CONCATENATE(IFERROR(IF(COLUMNS($J6:N6)-1=LEN((TRIM($I6)))-LEN(SUBSTITUTE((TRIM($I6))," ","")),                                                                                RIGHT((TRIM($I6)),LEN((TRIM($I6)))-SEARCH("°",SUBSTITUTE((TRIM($I6))," ","°",COLUMNS($J6:N6)-1))),          IF(COLUMNS($J6:N6)=1,                          LEFT((TRIM($I6)),SEARCH("°",SUBSTITUTE((TRIM($I6))," ","°",COLUMNS($J6:N6)))-1),                                                                                MID((TRIM($I6)),SEARCH("°",SUBSTITUTE((TRIM($I6))," ","°",COLUMNS($J6:N6)-1))+1,SEARCH("°",SUBSTITUTE((TRIM($I6))," ","°",COLUMNS($J6:N6)))-SEARCH("°",SUBSTITUTE((TRIM($I6))," ","°",COLUMNS($J6:N6)-1))-1))),"")," ","PŮVODNÍ")</f>
        <v xml:space="preserve"> PŮVODNÍ</v>
      </c>
      <c r="S5" s="100" t="str">
        <f>CONCATENATE(IFERROR(IF(COLUMNS($J6:N6)-1=LEN((TRIM($I6)))-LEN(SUBSTITUTE((TRIM($I6))," ","")),                                                                                RIGHT((TRIM($I6)),LEN((TRIM($I6)))-SEARCH("°",SUBSTITUTE((TRIM($I6))," ","°",COLUMNS($J6:N6)-1))),          IF(COLUMNS($J6:N6)=1,                          LEFT((TRIM($I6)),SEARCH("°",SUBSTITUTE((TRIM($I6))," ","°",COLUMNS($J6:N6)))-1),                                                                                MID((TRIM($I6)),SEARCH("°",SUBSTITUTE((TRIM($I6))," ","°",COLUMNS($J6:N6)-1))+1,SEARCH("°",SUBSTITUTE((TRIM($I6))," ","°",COLUMNS($J6:N6)))-SEARCH("°",SUBSTITUTE((TRIM($I6))," ","°",COLUMNS($J6:N6)-1))-1))),"")," ","NOVÉ")</f>
        <v xml:space="preserve"> NOVÉ</v>
      </c>
      <c r="T5" s="131" t="s">
        <v>2187</v>
      </c>
      <c r="U5" s="64"/>
      <c r="V5" s="48"/>
      <c r="W5" s="48"/>
      <c r="X5" s="48"/>
      <c r="Y5" s="48"/>
      <c r="Z5" s="48"/>
      <c r="AA5" s="48"/>
      <c r="AB5" s="48"/>
      <c r="AC5" s="48"/>
      <c r="AD5" s="48"/>
    </row>
    <row r="6" spans="1:30" s="99" customFormat="1" ht="15.75" thickBot="1" x14ac:dyDescent="0.3">
      <c r="A6" s="146" t="str">
        <f>IF(B6&lt;&gt;"",A4+1," ")</f>
        <v xml:space="preserve"> </v>
      </c>
      <c r="B6" s="59"/>
      <c r="C6" s="45"/>
      <c r="D6" s="46"/>
      <c r="E6" s="4"/>
      <c r="F6" s="59"/>
      <c r="G6" s="110" t="str">
        <f>IF(F6="","",VLOOKUP(F6,ČÍSELNÍK!$A$2:$B$448,2))</f>
        <v/>
      </c>
      <c r="H6" s="46"/>
      <c r="I6" s="109"/>
      <c r="J6" s="121"/>
      <c r="K6" s="122"/>
      <c r="L6" s="120"/>
      <c r="M6" s="123"/>
      <c r="N6" s="121"/>
      <c r="O6" s="122"/>
      <c r="P6" s="120"/>
      <c r="Q6" s="123"/>
      <c r="R6" s="121"/>
      <c r="S6" s="97"/>
      <c r="T6" s="128"/>
      <c r="U6" s="98" t="str">
        <f t="shared" ref="U6:AD6" si="1">IF(J6&lt;&gt;"",(J5 &amp; "***" &amp;J6),"")</f>
        <v/>
      </c>
      <c r="V6" s="98" t="str">
        <f t="shared" si="1"/>
        <v/>
      </c>
      <c r="W6" s="98" t="str">
        <f t="shared" si="1"/>
        <v/>
      </c>
      <c r="X6" s="98" t="str">
        <f t="shared" si="1"/>
        <v/>
      </c>
      <c r="Y6" s="98" t="str">
        <f t="shared" si="1"/>
        <v/>
      </c>
      <c r="Z6" s="98" t="str">
        <f t="shared" si="1"/>
        <v/>
      </c>
      <c r="AA6" s="98" t="str">
        <f t="shared" si="1"/>
        <v/>
      </c>
      <c r="AB6" s="98" t="str">
        <f t="shared" si="1"/>
        <v/>
      </c>
      <c r="AC6" s="98" t="str">
        <f t="shared" si="1"/>
        <v/>
      </c>
      <c r="AD6" s="98" t="str">
        <f t="shared" si="1"/>
        <v/>
      </c>
    </row>
    <row r="7" spans="1:30" ht="30.75" thickBot="1" x14ac:dyDescent="0.3">
      <c r="A7" s="5"/>
      <c r="B7" s="5" t="s">
        <v>3</v>
      </c>
      <c r="C7" s="5" t="s">
        <v>0</v>
      </c>
      <c r="D7" s="5" t="s">
        <v>2155</v>
      </c>
      <c r="E7" s="5" t="s">
        <v>2156</v>
      </c>
      <c r="F7" s="5" t="s">
        <v>2154</v>
      </c>
      <c r="G7" s="100" t="s">
        <v>2175</v>
      </c>
      <c r="H7" s="5" t="s">
        <v>2157</v>
      </c>
      <c r="I7" s="51" t="s">
        <v>1</v>
      </c>
      <c r="J7" s="126" t="str">
        <f>CONCATENATE(IFERROR(IF(COLUMNS($J8)-1=LEN((CONCATENATE($I8," ")))-LEN(SUBSTITUTE((CONCATENATE($I8," "))," ","")),
                                                                               RIGHT((CONCATENATE($I8," ")),LEN((CONCATENATE($I8," ")))-SEARCH("°",SUBSTITUTE((CONCATENATE($I8," "))," ","°",COLUMNS($J8)-1))),
         IF(COLUMNS($J8)=1,                          LEFT((CONCATENATE($I8," ")),SEARCH("°",SUBSTITUTE((CONCATENATE($I8," "))," ","°",COLUMNS($J8)))-1),
                                                                               MID((CONCATENATE($I8," ")),SEARCH("°",SUBSTITUTE((CONCATENATE($I8," "))," ","°",COLUMNS($J8)-1))+1,SEARCH("°",SUBSTITUTE((CONCATENATE($I8," "))," ","°",COLUMNS($J8)))-SEARCH("°",SUBSTITUTE((CONCATENATE($I8," "))," ","°",COLUMNS($J8)-1))-1))),"")," ","PŮVODNÍ")</f>
        <v xml:space="preserve"> PŮVODNÍ</v>
      </c>
      <c r="K7" s="127" t="str">
        <f>CONCATENATE(IFERROR(IF(COLUMNS($J8)-1=LEN((CONCATENATE($I8," ")))-LEN(SUBSTITUTE((CONCATENATE($I8," "))," ","")),
                                                                               RIGHT((CONCATENATE($I8," ")),LEN((CONCATENATE($I8," ")))-SEARCH("°",SUBSTITUTE((CONCATENATE($I8," "))," ","°",COLUMNS($J8)-1))),
         IF(COLUMNS($J8)=1,                          LEFT((CONCATENATE($I8," ")),SEARCH("°",SUBSTITUTE((CONCATENATE($I8," "))," ","°",COLUMNS($J8)))-1),
                                                                               MID((CONCATENATE($I8," ")),SEARCH("°",SUBSTITUTE((CONCATENATE($I8," "))," ","°",COLUMNS($J8)-1))+1,SEARCH("°",SUBSTITUTE((CONCATENATE($I8," "))," ","°",COLUMNS($J8)))-SEARCH("°",SUBSTITUTE((CONCATENATE($I8," "))," ","°",COLUMNS($J8)-1))-1))),"")," ","NOVÉ")</f>
        <v xml:space="preserve"> NOVÉ</v>
      </c>
      <c r="L7" s="129" t="str">
        <f>CONCATENATE(IFERROR(IF(COLUMNS($J8:K8)-1=LEN((TRIM($I8)))-LEN(SUBSTITUTE((TRIM($I8))," ","")),                                                                                RIGHT((TRIM($I8)),LEN((TRIM($I8)))-SEARCH("°",SUBSTITUTE((TRIM($I8))," ","°",COLUMNS($J8:K8)-1))),          IF(COLUMNS($J8:K8)=1,                          LEFT((TRIM($I8)),SEARCH("°",SUBSTITUTE((TRIM($I8))," ","°",COLUMNS($J8:K8)))-1),                                                                                MID((TRIM($I8)),SEARCH("°",SUBSTITUTE((TRIM($I8))," ","°",COLUMNS($J8:K8)-1))+1,SEARCH("°",SUBSTITUTE((TRIM($I8))," ","°",COLUMNS($J8:K8)))-SEARCH("°",SUBSTITUTE((TRIM($I8))," ","°",COLUMNS($J8:K8)-1))-1))),"")," ","PŮVODNÍ")</f>
        <v xml:space="preserve"> PŮVODNÍ</v>
      </c>
      <c r="M7" s="130" t="str">
        <f>CONCATENATE(IFERROR(IF(COLUMNS($J8:K8)-1=LEN((TRIM($I8)))-LEN(SUBSTITUTE((TRIM($I8))," ","")),                                                                                RIGHT((TRIM($I8)),LEN((TRIM($I8)))-SEARCH("°",SUBSTITUTE((TRIM($I8))," ","°",COLUMNS($J8:K8)-1))),          IF(COLUMNS($J8:K8)=1,                          LEFT((TRIM($I8)),SEARCH("°",SUBSTITUTE((TRIM($I8))," ","°",COLUMNS($J8:K8)))-1),                                                                                MID((TRIM($I8)),SEARCH("°",SUBSTITUTE((TRIM($I8))," ","°",COLUMNS($J8:K8)-1))+1,SEARCH("°",SUBSTITUTE((TRIM($I8))," ","°",COLUMNS($J8:K8)))-SEARCH("°",SUBSTITUTE((TRIM($I8))," ","°",COLUMNS($J8:K8)-1))-1))),"")," ","NOVÉ")</f>
        <v xml:space="preserve"> NOVÉ</v>
      </c>
      <c r="N7" s="126" t="str">
        <f>CONCATENATE(IFERROR(IF(COLUMNS($J8:L8)-1=LEN((TRIM($I8)))-LEN(SUBSTITUTE((TRIM($I8))," ","")),                                                                                RIGHT((TRIM($I8)),LEN((TRIM($I8)))-SEARCH("°",SUBSTITUTE((TRIM($I8))," ","°",COLUMNS($J8:L8)-1))),          IF(COLUMNS($J8:L8)=1,                          LEFT((TRIM($I8)),SEARCH("°",SUBSTITUTE((TRIM($I8))," ","°",COLUMNS($J8:L8)))-1),                                                                                MID((TRIM($I8)),SEARCH("°",SUBSTITUTE((TRIM($I8))," ","°",COLUMNS($J8:L8)-1))+1,SEARCH("°",SUBSTITUTE((TRIM($I8))," ","°",COLUMNS($J8:L8)))-SEARCH("°",SUBSTITUTE((TRIM($I8))," ","°",COLUMNS($J8:L8)-1))-1))),"")," ","PŮVODNÍ")</f>
        <v xml:space="preserve"> PŮVODNÍ</v>
      </c>
      <c r="O7" s="127" t="str">
        <f>CONCATENATE(IFERROR(IF(COLUMNS($J8:L8)-1=LEN((TRIM($I8)))-LEN(SUBSTITUTE((TRIM($I8))," ","")),                                                                                RIGHT((TRIM($I8)),LEN((TRIM($I8)))-SEARCH("°",SUBSTITUTE((TRIM($I8))," ","°",COLUMNS($J8:L8)-1))),          IF(COLUMNS($J8:L8)=1,                          LEFT((TRIM($I8)),SEARCH("°",SUBSTITUTE((TRIM($I8))," ","°",COLUMNS($J8:L8)))-1),                                                                                MID((TRIM($I8)),SEARCH("°",SUBSTITUTE((TRIM($I8))," ","°",COLUMNS($J8:L8)-1))+1,SEARCH("°",SUBSTITUTE((TRIM($I8))," ","°",COLUMNS($J8:L8)))-SEARCH("°",SUBSTITUTE((TRIM($I8))," ","°",COLUMNS($J8:L8)-1))-1))),"")," ","NOVÉ")</f>
        <v xml:space="preserve"> NOVÉ</v>
      </c>
      <c r="P7" s="129" t="str">
        <f>CONCATENATE(IFERROR(IF(COLUMNS($J8:M8)-1=LEN((TRIM($I8)))-LEN(SUBSTITUTE((TRIM($I8))," ","")),                                                                                RIGHT((TRIM($I8)),LEN((TRIM($I8)))-SEARCH("°",SUBSTITUTE((TRIM($I8))," ","°",COLUMNS($J8:M8)-1))),          IF(COLUMNS($J8:M8)=1,                          LEFT((TRIM($I8)),SEARCH("°",SUBSTITUTE((TRIM($I8))," ","°",COLUMNS($J8:M8)))-1),                                                                                MID((TRIM($I8)),SEARCH("°",SUBSTITUTE((TRIM($I8))," ","°",COLUMNS($J8:M8)-1))+1,SEARCH("°",SUBSTITUTE((TRIM($I8))," ","°",COLUMNS($J8:M8)))-SEARCH("°",SUBSTITUTE((TRIM($I8))," ","°",COLUMNS($J8:M8)-1))-1))),"")," ","PŮVODNÍ")</f>
        <v xml:space="preserve"> PŮVODNÍ</v>
      </c>
      <c r="Q7" s="130" t="str">
        <f>CONCATENATE(IFERROR(IF(COLUMNS($J8:M8)-1=LEN((TRIM($I8)))-LEN(SUBSTITUTE((TRIM($I8))," ","")),                                                                                RIGHT((TRIM($I8)),LEN((TRIM($I8)))-SEARCH("°",SUBSTITUTE((TRIM($I8))," ","°",COLUMNS($J8:M8)-1))),          IF(COLUMNS($J8:M8)=1,                          LEFT((TRIM($I8)),SEARCH("°",SUBSTITUTE((TRIM($I8))," ","°",COLUMNS($J8:M8)))-1),                                                                                MID((TRIM($I8)),SEARCH("°",SUBSTITUTE((TRIM($I8))," ","°",COLUMNS($J8:M8)-1))+1,SEARCH("°",SUBSTITUTE((TRIM($I8))," ","°",COLUMNS($J8:M8)))-SEARCH("°",SUBSTITUTE((TRIM($I8))," ","°",COLUMNS($J8:M8)-1))-1))),"")," ","NOVÉ")</f>
        <v xml:space="preserve"> NOVÉ</v>
      </c>
      <c r="R7" s="126" t="str">
        <f>CONCATENATE(IFERROR(IF(COLUMNS($J8:N8)-1=LEN((TRIM($I8)))-LEN(SUBSTITUTE((TRIM($I8))," ","")),                                                                                RIGHT((TRIM($I8)),LEN((TRIM($I8)))-SEARCH("°",SUBSTITUTE((TRIM($I8))," ","°",COLUMNS($J8:N8)-1))),          IF(COLUMNS($J8:N8)=1,                          LEFT((TRIM($I8)),SEARCH("°",SUBSTITUTE((TRIM($I8))," ","°",COLUMNS($J8:N8)))-1),                                                                                MID((TRIM($I8)),SEARCH("°",SUBSTITUTE((TRIM($I8))," ","°",COLUMNS($J8:N8)-1))+1,SEARCH("°",SUBSTITUTE((TRIM($I8))," ","°",COLUMNS($J8:N8)))-SEARCH("°",SUBSTITUTE((TRIM($I8))," ","°",COLUMNS($J8:N8)-1))-1))),"")," ","PŮVODNÍ")</f>
        <v xml:space="preserve"> PŮVODNÍ</v>
      </c>
      <c r="S7" s="100" t="str">
        <f>CONCATENATE(IFERROR(IF(COLUMNS($J8:N8)-1=LEN((TRIM($I8)))-LEN(SUBSTITUTE((TRIM($I8))," ","")),                                                                                RIGHT((TRIM($I8)),LEN((TRIM($I8)))-SEARCH("°",SUBSTITUTE((TRIM($I8))," ","°",COLUMNS($J8:N8)-1))),          IF(COLUMNS($J8:N8)=1,                          LEFT((TRIM($I8)),SEARCH("°",SUBSTITUTE((TRIM($I8))," ","°",COLUMNS($J8:N8)))-1),                                                                                MID((TRIM($I8)),SEARCH("°",SUBSTITUTE((TRIM($I8))," ","°",COLUMNS($J8:N8)-1))+1,SEARCH("°",SUBSTITUTE((TRIM($I8))," ","°",COLUMNS($J8:N8)))-SEARCH("°",SUBSTITUTE((TRIM($I8))," ","°",COLUMNS($J8:N8)-1))-1))),"")," ","NOVÉ")</f>
        <v xml:space="preserve"> NOVÉ</v>
      </c>
      <c r="T7" s="131" t="s">
        <v>2187</v>
      </c>
      <c r="U7" s="64"/>
      <c r="V7" s="48"/>
      <c r="W7" s="48"/>
      <c r="X7" s="48"/>
      <c r="Y7" s="48"/>
      <c r="Z7" s="48"/>
      <c r="AA7" s="48"/>
      <c r="AB7" s="48"/>
      <c r="AC7" s="48"/>
      <c r="AD7" s="48"/>
    </row>
    <row r="8" spans="1:30" ht="15.75" thickBot="1" x14ac:dyDescent="0.3">
      <c r="A8" s="146" t="str">
        <f>IF(B8&lt;&gt;"",A6+1," ")</f>
        <v xml:space="preserve"> </v>
      </c>
      <c r="B8" s="59"/>
      <c r="C8" s="45"/>
      <c r="D8" s="46"/>
      <c r="E8" s="4"/>
      <c r="F8" s="59"/>
      <c r="G8" s="110" t="str">
        <f>IF(F8="","",VLOOKUP(F8,ČÍSELNÍK!$A$2:$B$448,2))</f>
        <v/>
      </c>
      <c r="H8" s="46"/>
      <c r="I8" s="109"/>
      <c r="J8" s="121"/>
      <c r="K8" s="122"/>
      <c r="L8" s="120"/>
      <c r="M8" s="123"/>
      <c r="N8" s="121"/>
      <c r="O8" s="122"/>
      <c r="P8" s="120"/>
      <c r="Q8" s="123"/>
      <c r="R8" s="121"/>
      <c r="S8" s="97"/>
      <c r="T8" s="128"/>
      <c r="U8" s="98" t="str">
        <f t="shared" ref="U8:AD8" si="2">IF(J8&lt;&gt;"",(J7 &amp; "***" &amp;J8),"")</f>
        <v/>
      </c>
      <c r="V8" s="98" t="str">
        <f t="shared" si="2"/>
        <v/>
      </c>
      <c r="W8" s="98" t="str">
        <f t="shared" si="2"/>
        <v/>
      </c>
      <c r="X8" s="98" t="str">
        <f t="shared" si="2"/>
        <v/>
      </c>
      <c r="Y8" s="98" t="str">
        <f t="shared" si="2"/>
        <v/>
      </c>
      <c r="Z8" s="98" t="str">
        <f t="shared" si="2"/>
        <v/>
      </c>
      <c r="AA8" s="98" t="str">
        <f t="shared" si="2"/>
        <v/>
      </c>
      <c r="AB8" s="98" t="str">
        <f t="shared" si="2"/>
        <v/>
      </c>
      <c r="AC8" s="98" t="str">
        <f t="shared" si="2"/>
        <v/>
      </c>
      <c r="AD8" s="98" t="str">
        <f t="shared" si="2"/>
        <v/>
      </c>
    </row>
    <row r="9" spans="1:30" ht="30.75" thickBot="1" x14ac:dyDescent="0.3">
      <c r="A9" s="5"/>
      <c r="B9" s="5" t="s">
        <v>3</v>
      </c>
      <c r="C9" s="5" t="s">
        <v>0</v>
      </c>
      <c r="D9" s="5" t="s">
        <v>2155</v>
      </c>
      <c r="E9" s="5" t="s">
        <v>2156</v>
      </c>
      <c r="F9" s="5" t="s">
        <v>2154</v>
      </c>
      <c r="G9" s="100" t="s">
        <v>2175</v>
      </c>
      <c r="H9" s="5" t="s">
        <v>2157</v>
      </c>
      <c r="I9" s="51" t="s">
        <v>1</v>
      </c>
      <c r="J9" s="126" t="str">
        <f>CONCATENATE(IFERROR(IF(COLUMNS($J10)-1=LEN((CONCATENATE($I10," ")))-LEN(SUBSTITUTE((CONCATENATE($I10," "))," ","")),
                                                                               RIGHT((CONCATENATE($I10," ")),LEN((CONCATENATE($I10," ")))-SEARCH("°",SUBSTITUTE((CONCATENATE($I10," "))," ","°",COLUMNS($J10)-1))),
         IF(COLUMNS($J10)=1,                          LEFT((CONCATENATE($I10," ")),SEARCH("°",SUBSTITUTE((CONCATENATE($I10," "))," ","°",COLUMNS($J10)))-1),
                                                                               MID((CONCATENATE($I10," ")),SEARCH("°",SUBSTITUTE((CONCATENATE($I10," "))," ","°",COLUMNS($J10)-1))+1,SEARCH("°",SUBSTITUTE((CONCATENATE($I10," "))," ","°",COLUMNS($J10)))-SEARCH("°",SUBSTITUTE((CONCATENATE($I10," "))," ","°",COLUMNS($J10)-1))-1))),"")," ","PŮVODNÍ")</f>
        <v xml:space="preserve"> PŮVODNÍ</v>
      </c>
      <c r="K9" s="127" t="str">
        <f>CONCATENATE(IFERROR(IF(COLUMNS($J10)-1=LEN((CONCATENATE($I10," ")))-LEN(SUBSTITUTE((CONCATENATE($I10," "))," ","")),
                                                                               RIGHT((CONCATENATE($I10," ")),LEN((CONCATENATE($I10," ")))-SEARCH("°",SUBSTITUTE((CONCATENATE($I10," "))," ","°",COLUMNS($J10)-1))),
         IF(COLUMNS($J10)=1,                          LEFT((CONCATENATE($I10," ")),SEARCH("°",SUBSTITUTE((CONCATENATE($I10," "))," ","°",COLUMNS($J10)))-1),
                                                                               MID((CONCATENATE($I10," ")),SEARCH("°",SUBSTITUTE((CONCATENATE($I10," "))," ","°",COLUMNS($J10)-1))+1,SEARCH("°",SUBSTITUTE((CONCATENATE($I10," "))," ","°",COLUMNS($J10)))-SEARCH("°",SUBSTITUTE((CONCATENATE($I10," "))," ","°",COLUMNS($J10)-1))-1))),"")," ","NOVÉ")</f>
        <v xml:space="preserve"> NOVÉ</v>
      </c>
      <c r="L9" s="129" t="str">
        <f>CONCATENATE(IFERROR(IF(COLUMNS($J10:K10)-1=LEN((TRIM($I10)))-LEN(SUBSTITUTE((TRIM($I10))," ","")),                                                                                RIGHT((TRIM($I10)),LEN((TRIM($I10)))-SEARCH("°",SUBSTITUTE((TRIM($I10))," ","°",COLUMNS($J10:K10)-1))),          IF(COLUMNS($J10:K10)=1,                          LEFT((TRIM($I10)),SEARCH("°",SUBSTITUTE((TRIM($I10))," ","°",COLUMNS($J10:K10)))-1),                                                                                MID((TRIM($I10)),SEARCH("°",SUBSTITUTE((TRIM($I10))," ","°",COLUMNS($J10:K10)-1))+1,SEARCH("°",SUBSTITUTE((TRIM($I10))," ","°",COLUMNS($J10:K10)))-SEARCH("°",SUBSTITUTE((TRIM($I10))," ","°",COLUMNS($J10:K10)-1))-1))),"")," ","PŮVODNÍ")</f>
        <v xml:space="preserve"> PŮVODNÍ</v>
      </c>
      <c r="M9" s="130" t="str">
        <f>CONCATENATE(IFERROR(IF(COLUMNS($J10:K10)-1=LEN((TRIM($I10)))-LEN(SUBSTITUTE((TRIM($I10))," ","")),                                                                                RIGHT((TRIM($I10)),LEN((TRIM($I10)))-SEARCH("°",SUBSTITUTE((TRIM($I10))," ","°",COLUMNS($J10:K10)-1))),          IF(COLUMNS($J10:K10)=1,                          LEFT((TRIM($I10)),SEARCH("°",SUBSTITUTE((TRIM($I10))," ","°",COLUMNS($J10:K10)))-1),                                                                                MID((TRIM($I10)),SEARCH("°",SUBSTITUTE((TRIM($I10))," ","°",COLUMNS($J10:K10)-1))+1,SEARCH("°",SUBSTITUTE((TRIM($I10))," ","°",COLUMNS($J10:K10)))-SEARCH("°",SUBSTITUTE((TRIM($I10))," ","°",COLUMNS($J10:K10)-1))-1))),"")," ","NOVÉ")</f>
        <v xml:space="preserve"> NOVÉ</v>
      </c>
      <c r="N9" s="126" t="str">
        <f>CONCATENATE(IFERROR(IF(COLUMNS($J10:L10)-1=LEN((TRIM($I10)))-LEN(SUBSTITUTE((TRIM($I10))," ","")),                                                                                RIGHT((TRIM($I10)),LEN((TRIM($I10)))-SEARCH("°",SUBSTITUTE((TRIM($I10))," ","°",COLUMNS($J10:L10)-1))),          IF(COLUMNS($J10:L10)=1,                          LEFT((TRIM($I10)),SEARCH("°",SUBSTITUTE((TRIM($I10))," ","°",COLUMNS($J10:L10)))-1),                                                                                MID((TRIM($I10)),SEARCH("°",SUBSTITUTE((TRIM($I10))," ","°",COLUMNS($J10:L10)-1))+1,SEARCH("°",SUBSTITUTE((TRIM($I10))," ","°",COLUMNS($J10:L10)))-SEARCH("°",SUBSTITUTE((TRIM($I10))," ","°",COLUMNS($J10:L10)-1))-1))),"")," ","PŮVODNÍ")</f>
        <v xml:space="preserve"> PŮVODNÍ</v>
      </c>
      <c r="O9" s="127" t="str">
        <f>CONCATENATE(IFERROR(IF(COLUMNS($J10:L10)-1=LEN((TRIM($I10)))-LEN(SUBSTITUTE((TRIM($I10))," ","")),                                                                                RIGHT((TRIM($I10)),LEN((TRIM($I10)))-SEARCH("°",SUBSTITUTE((TRIM($I10))," ","°",COLUMNS($J10:L10)-1))),          IF(COLUMNS($J10:L10)=1,                          LEFT((TRIM($I10)),SEARCH("°",SUBSTITUTE((TRIM($I10))," ","°",COLUMNS($J10:L10)))-1),                                                                                MID((TRIM($I10)),SEARCH("°",SUBSTITUTE((TRIM($I10))," ","°",COLUMNS($J10:L10)-1))+1,SEARCH("°",SUBSTITUTE((TRIM($I10))," ","°",COLUMNS($J10:L10)))-SEARCH("°",SUBSTITUTE((TRIM($I10))," ","°",COLUMNS($J10:L10)-1))-1))),"")," ","NOVÉ")</f>
        <v xml:space="preserve"> NOVÉ</v>
      </c>
      <c r="P9" s="129" t="str">
        <f>CONCATENATE(IFERROR(IF(COLUMNS($J10:M10)-1=LEN((TRIM($I10)))-LEN(SUBSTITUTE((TRIM($I10))," ","")),                                                                                RIGHT((TRIM($I10)),LEN((TRIM($I10)))-SEARCH("°",SUBSTITUTE((TRIM($I10))," ","°",COLUMNS($J10:M10)-1))),          IF(COLUMNS($J10:M10)=1,                          LEFT((TRIM($I10)),SEARCH("°",SUBSTITUTE((TRIM($I10))," ","°",COLUMNS($J10:M10)))-1),                                                                                MID((TRIM($I10)),SEARCH("°",SUBSTITUTE((TRIM($I10))," ","°",COLUMNS($J10:M10)-1))+1,SEARCH("°",SUBSTITUTE((TRIM($I10))," ","°",COLUMNS($J10:M10)))-SEARCH("°",SUBSTITUTE((TRIM($I10))," ","°",COLUMNS($J10:M10)-1))-1))),"")," ","PŮVODNÍ")</f>
        <v xml:space="preserve"> PŮVODNÍ</v>
      </c>
      <c r="Q9" s="130" t="str">
        <f>CONCATENATE(IFERROR(IF(COLUMNS($J10:M10)-1=LEN((TRIM($I10)))-LEN(SUBSTITUTE((TRIM($I10))," ","")),                                                                                RIGHT((TRIM($I10)),LEN((TRIM($I10)))-SEARCH("°",SUBSTITUTE((TRIM($I10))," ","°",COLUMNS($J10:M10)-1))),          IF(COLUMNS($J10:M10)=1,                          LEFT((TRIM($I10)),SEARCH("°",SUBSTITUTE((TRIM($I10))," ","°",COLUMNS($J10:M10)))-1),                                                                                MID((TRIM($I10)),SEARCH("°",SUBSTITUTE((TRIM($I10))," ","°",COLUMNS($J10:M10)-1))+1,SEARCH("°",SUBSTITUTE((TRIM($I10))," ","°",COLUMNS($J10:M10)))-SEARCH("°",SUBSTITUTE((TRIM($I10))," ","°",COLUMNS($J10:M10)-1))-1))),"")," ","NOVÉ")</f>
        <v xml:space="preserve"> NOVÉ</v>
      </c>
      <c r="R9" s="126" t="str">
        <f>CONCATENATE(IFERROR(IF(COLUMNS($J10:N10)-1=LEN((TRIM($I10)))-LEN(SUBSTITUTE((TRIM($I10))," ","")),                                                                                RIGHT((TRIM($I10)),LEN((TRIM($I10)))-SEARCH("°",SUBSTITUTE((TRIM($I10))," ","°",COLUMNS($J10:N10)-1))),          IF(COLUMNS($J10:N10)=1,                          LEFT((TRIM($I10)),SEARCH("°",SUBSTITUTE((TRIM($I10))," ","°",COLUMNS($J10:N10)))-1),                                                                                MID((TRIM($I10)),SEARCH("°",SUBSTITUTE((TRIM($I10))," ","°",COLUMNS($J10:N10)-1))+1,SEARCH("°",SUBSTITUTE((TRIM($I10))," ","°",COLUMNS($J10:N10)))-SEARCH("°",SUBSTITUTE((TRIM($I10))," ","°",COLUMNS($J10:N10)-1))-1))),"")," ","PŮVODNÍ")</f>
        <v xml:space="preserve"> PŮVODNÍ</v>
      </c>
      <c r="S9" s="100" t="str">
        <f>CONCATENATE(IFERROR(IF(COLUMNS($J10:N10)-1=LEN((TRIM($I10)))-LEN(SUBSTITUTE((TRIM($I10))," ","")),                                                                                RIGHT((TRIM($I10)),LEN((TRIM($I10)))-SEARCH("°",SUBSTITUTE((TRIM($I10))," ","°",COLUMNS($J10:N10)-1))),          IF(COLUMNS($J10:N10)=1,                          LEFT((TRIM($I10)),SEARCH("°",SUBSTITUTE((TRIM($I10))," ","°",COLUMNS($J10:N10)))-1),                                                                                MID((TRIM($I10)),SEARCH("°",SUBSTITUTE((TRIM($I10))," ","°",COLUMNS($J10:N10)-1))+1,SEARCH("°",SUBSTITUTE((TRIM($I10))," ","°",COLUMNS($J10:N10)))-SEARCH("°",SUBSTITUTE((TRIM($I10))," ","°",COLUMNS($J10:N10)-1))-1))),"")," ","NOVÉ")</f>
        <v xml:space="preserve"> NOVÉ</v>
      </c>
      <c r="T9" s="131" t="s">
        <v>2187</v>
      </c>
      <c r="U9" s="64"/>
      <c r="V9" s="48"/>
      <c r="W9" s="48"/>
      <c r="X9" s="48"/>
      <c r="Y9" s="48"/>
      <c r="Z9" s="48"/>
      <c r="AA9" s="48"/>
      <c r="AB9" s="48"/>
      <c r="AC9" s="48"/>
      <c r="AD9" s="48"/>
    </row>
    <row r="10" spans="1:30" ht="15.75" thickBot="1" x14ac:dyDescent="0.3">
      <c r="A10" s="146" t="str">
        <f t="shared" ref="A10" si="3">IF(B10&lt;&gt;"",A8+1," ")</f>
        <v xml:space="preserve"> </v>
      </c>
      <c r="B10" s="59"/>
      <c r="C10" s="45"/>
      <c r="D10" s="46"/>
      <c r="E10" s="4"/>
      <c r="F10" s="59"/>
      <c r="G10" s="110" t="str">
        <f>IF(F10="","",VLOOKUP(F10,ČÍSELNÍK!$A$2:$B$448,2))</f>
        <v/>
      </c>
      <c r="H10" s="46"/>
      <c r="I10" s="109"/>
      <c r="J10" s="121"/>
      <c r="K10" s="122"/>
      <c r="L10" s="120"/>
      <c r="M10" s="123"/>
      <c r="N10" s="121"/>
      <c r="O10" s="122"/>
      <c r="P10" s="120"/>
      <c r="Q10" s="123"/>
      <c r="R10" s="121"/>
      <c r="S10" s="97"/>
      <c r="T10" s="128"/>
      <c r="U10" s="98" t="str">
        <f t="shared" ref="U10:AD10" si="4">IF(J10&lt;&gt;"",(J9 &amp; "***" &amp;J10),"")</f>
        <v/>
      </c>
      <c r="V10" s="98" t="str">
        <f t="shared" si="4"/>
        <v/>
      </c>
      <c r="W10" s="98" t="str">
        <f t="shared" si="4"/>
        <v/>
      </c>
      <c r="X10" s="98" t="str">
        <f t="shared" si="4"/>
        <v/>
      </c>
      <c r="Y10" s="98" t="str">
        <f t="shared" si="4"/>
        <v/>
      </c>
      <c r="Z10" s="98" t="str">
        <f t="shared" si="4"/>
        <v/>
      </c>
      <c r="AA10" s="98" t="str">
        <f t="shared" si="4"/>
        <v/>
      </c>
      <c r="AB10" s="98" t="str">
        <f t="shared" si="4"/>
        <v/>
      </c>
      <c r="AC10" s="98" t="str">
        <f t="shared" si="4"/>
        <v/>
      </c>
      <c r="AD10" s="98" t="str">
        <f t="shared" si="4"/>
        <v/>
      </c>
    </row>
    <row r="11" spans="1:30" ht="30.75" thickBot="1" x14ac:dyDescent="0.3">
      <c r="A11" s="5"/>
      <c r="B11" s="5" t="s">
        <v>3</v>
      </c>
      <c r="C11" s="5" t="s">
        <v>0</v>
      </c>
      <c r="D11" s="5" t="s">
        <v>2155</v>
      </c>
      <c r="E11" s="5" t="s">
        <v>2156</v>
      </c>
      <c r="F11" s="5" t="s">
        <v>2154</v>
      </c>
      <c r="G11" s="100" t="s">
        <v>2175</v>
      </c>
      <c r="H11" s="5" t="s">
        <v>2157</v>
      </c>
      <c r="I11" s="51" t="s">
        <v>1</v>
      </c>
      <c r="J11" s="126" t="str">
        <f>CONCATENATE(IFERROR(IF(COLUMNS($J12)-1=LEN((CONCATENATE($I12," ")))-LEN(SUBSTITUTE((CONCATENATE($I12," "))," ","")),
                                                                               RIGHT((CONCATENATE($I12," ")),LEN((CONCATENATE($I12," ")))-SEARCH("°",SUBSTITUTE((CONCATENATE($I12," "))," ","°",COLUMNS($J12)-1))),
         IF(COLUMNS($J12)=1,                          LEFT((CONCATENATE($I12," ")),SEARCH("°",SUBSTITUTE((CONCATENATE($I12," "))," ","°",COLUMNS($J12)))-1),
                                                                               MID((CONCATENATE($I12," ")),SEARCH("°",SUBSTITUTE((CONCATENATE($I12," "))," ","°",COLUMNS($J12)-1))+1,SEARCH("°",SUBSTITUTE((CONCATENATE($I12," "))," ","°",COLUMNS($J12)))-SEARCH("°",SUBSTITUTE((CONCATENATE($I12," "))," ","°",COLUMNS($J12)-1))-1))),"")," ","PŮVODNÍ")</f>
        <v xml:space="preserve"> PŮVODNÍ</v>
      </c>
      <c r="K11" s="127" t="str">
        <f>CONCATENATE(IFERROR(IF(COLUMNS($J12)-1=LEN((CONCATENATE($I12," ")))-LEN(SUBSTITUTE((CONCATENATE($I12," "))," ","")),
                                                                               RIGHT((CONCATENATE($I12," ")),LEN((CONCATENATE($I12," ")))-SEARCH("°",SUBSTITUTE((CONCATENATE($I12," "))," ","°",COLUMNS($J12)-1))),
         IF(COLUMNS($J12)=1,                          LEFT((CONCATENATE($I12," ")),SEARCH("°",SUBSTITUTE((CONCATENATE($I12," "))," ","°",COLUMNS($J12)))-1),
                                                                               MID((CONCATENATE($I12," ")),SEARCH("°",SUBSTITUTE((CONCATENATE($I12," "))," ","°",COLUMNS($J12)-1))+1,SEARCH("°",SUBSTITUTE((CONCATENATE($I12," "))," ","°",COLUMNS($J12)))-SEARCH("°",SUBSTITUTE((CONCATENATE($I12," "))," ","°",COLUMNS($J12)-1))-1))),"")," ","NOVÉ")</f>
        <v xml:space="preserve"> NOVÉ</v>
      </c>
      <c r="L11" s="129" t="str">
        <f>CONCATENATE(IFERROR(IF(COLUMNS($J12:K12)-1=LEN((TRIM($I12)))-LEN(SUBSTITUTE((TRIM($I12))," ","")),                                                                                RIGHT((TRIM($I12)),LEN((TRIM($I12)))-SEARCH("°",SUBSTITUTE((TRIM($I12))," ","°",COLUMNS($J12:K12)-1))),          IF(COLUMNS($J12:K12)=1,                          LEFT((TRIM($I12)),SEARCH("°",SUBSTITUTE((TRIM($I12))," ","°",COLUMNS($J12:K12)))-1),                                                                                MID((TRIM($I12)),SEARCH("°",SUBSTITUTE((TRIM($I12))," ","°",COLUMNS($J12:K12)-1))+1,SEARCH("°",SUBSTITUTE((TRIM($I12))," ","°",COLUMNS($J12:K12)))-SEARCH("°",SUBSTITUTE((TRIM($I12))," ","°",COLUMNS($J12:K12)-1))-1))),"")," ","PŮVODNÍ")</f>
        <v xml:space="preserve"> PŮVODNÍ</v>
      </c>
      <c r="M11" s="130" t="str">
        <f>CONCATENATE(IFERROR(IF(COLUMNS($J12:K12)-1=LEN((TRIM($I12)))-LEN(SUBSTITUTE((TRIM($I12))," ","")),                                                                                RIGHT((TRIM($I12)),LEN((TRIM($I12)))-SEARCH("°",SUBSTITUTE((TRIM($I12))," ","°",COLUMNS($J12:K12)-1))),          IF(COLUMNS($J12:K12)=1,                          LEFT((TRIM($I12)),SEARCH("°",SUBSTITUTE((TRIM($I12))," ","°",COLUMNS($J12:K12)))-1),                                                                                MID((TRIM($I12)),SEARCH("°",SUBSTITUTE((TRIM($I12))," ","°",COLUMNS($J12:K12)-1))+1,SEARCH("°",SUBSTITUTE((TRIM($I12))," ","°",COLUMNS($J12:K12)))-SEARCH("°",SUBSTITUTE((TRIM($I12))," ","°",COLUMNS($J12:K12)-1))-1))),"")," ","NOVÉ")</f>
        <v xml:space="preserve"> NOVÉ</v>
      </c>
      <c r="N11" s="126" t="str">
        <f>CONCATENATE(IFERROR(IF(COLUMNS($J12:L12)-1=LEN((TRIM($I12)))-LEN(SUBSTITUTE((TRIM($I12))," ","")),                                                                                RIGHT((TRIM($I12)),LEN((TRIM($I12)))-SEARCH("°",SUBSTITUTE((TRIM($I12))," ","°",COLUMNS($J12:L12)-1))),          IF(COLUMNS($J12:L12)=1,                          LEFT((TRIM($I12)),SEARCH("°",SUBSTITUTE((TRIM($I12))," ","°",COLUMNS($J12:L12)))-1),                                                                                MID((TRIM($I12)),SEARCH("°",SUBSTITUTE((TRIM($I12))," ","°",COLUMNS($J12:L12)-1))+1,SEARCH("°",SUBSTITUTE((TRIM($I12))," ","°",COLUMNS($J12:L12)))-SEARCH("°",SUBSTITUTE((TRIM($I12))," ","°",COLUMNS($J12:L12)-1))-1))),"")," ","PŮVODNÍ")</f>
        <v xml:space="preserve"> PŮVODNÍ</v>
      </c>
      <c r="O11" s="127" t="str">
        <f>CONCATENATE(IFERROR(IF(COLUMNS($J12:L12)-1=LEN((TRIM($I12)))-LEN(SUBSTITUTE((TRIM($I12))," ","")),                                                                                RIGHT((TRIM($I12)),LEN((TRIM($I12)))-SEARCH("°",SUBSTITUTE((TRIM($I12))," ","°",COLUMNS($J12:L12)-1))),          IF(COLUMNS($J12:L12)=1,                          LEFT((TRIM($I12)),SEARCH("°",SUBSTITUTE((TRIM($I12))," ","°",COLUMNS($J12:L12)))-1),                                                                                MID((TRIM($I12)),SEARCH("°",SUBSTITUTE((TRIM($I12))," ","°",COLUMNS($J12:L12)-1))+1,SEARCH("°",SUBSTITUTE((TRIM($I12))," ","°",COLUMNS($J12:L12)))-SEARCH("°",SUBSTITUTE((TRIM($I12))," ","°",COLUMNS($J12:L12)-1))-1))),"")," ","NOVÉ")</f>
        <v xml:space="preserve"> NOVÉ</v>
      </c>
      <c r="P11" s="129" t="str">
        <f>CONCATENATE(IFERROR(IF(COLUMNS($J12:M12)-1=LEN((TRIM($I12)))-LEN(SUBSTITUTE((TRIM($I12))," ","")),                                                                                RIGHT((TRIM($I12)),LEN((TRIM($I12)))-SEARCH("°",SUBSTITUTE((TRIM($I12))," ","°",COLUMNS($J12:M12)-1))),          IF(COLUMNS($J12:M12)=1,                          LEFT((TRIM($I12)),SEARCH("°",SUBSTITUTE((TRIM($I12))," ","°",COLUMNS($J12:M12)))-1),                                                                                MID((TRIM($I12)),SEARCH("°",SUBSTITUTE((TRIM($I12))," ","°",COLUMNS($J12:M12)-1))+1,SEARCH("°",SUBSTITUTE((TRIM($I12))," ","°",COLUMNS($J12:M12)))-SEARCH("°",SUBSTITUTE((TRIM($I12))," ","°",COLUMNS($J12:M12)-1))-1))),"")," ","PŮVODNÍ")</f>
        <v xml:space="preserve"> PŮVODNÍ</v>
      </c>
      <c r="Q11" s="130" t="str">
        <f>CONCATENATE(IFERROR(IF(COLUMNS($J12:M12)-1=LEN((TRIM($I12)))-LEN(SUBSTITUTE((TRIM($I12))," ","")),                                                                                RIGHT((TRIM($I12)),LEN((TRIM($I12)))-SEARCH("°",SUBSTITUTE((TRIM($I12))," ","°",COLUMNS($J12:M12)-1))),          IF(COLUMNS($J12:M12)=1,                          LEFT((TRIM($I12)),SEARCH("°",SUBSTITUTE((TRIM($I12))," ","°",COLUMNS($J12:M12)))-1),                                                                                MID((TRIM($I12)),SEARCH("°",SUBSTITUTE((TRIM($I12))," ","°",COLUMNS($J12:M12)-1))+1,SEARCH("°",SUBSTITUTE((TRIM($I12))," ","°",COLUMNS($J12:M12)))-SEARCH("°",SUBSTITUTE((TRIM($I12))," ","°",COLUMNS($J12:M12)-1))-1))),"")," ","NOVÉ")</f>
        <v xml:space="preserve"> NOVÉ</v>
      </c>
      <c r="R11" s="126" t="str">
        <f>CONCATENATE(IFERROR(IF(COLUMNS($J12:N12)-1=LEN((TRIM($I12)))-LEN(SUBSTITUTE((TRIM($I12))," ","")),                                                                                RIGHT((TRIM($I12)),LEN((TRIM($I12)))-SEARCH("°",SUBSTITUTE((TRIM($I12))," ","°",COLUMNS($J12:N12)-1))),          IF(COLUMNS($J12:N12)=1,                          LEFT((TRIM($I12)),SEARCH("°",SUBSTITUTE((TRIM($I12))," ","°",COLUMNS($J12:N12)))-1),                                                                                MID((TRIM($I12)),SEARCH("°",SUBSTITUTE((TRIM($I12))," ","°",COLUMNS($J12:N12)-1))+1,SEARCH("°",SUBSTITUTE((TRIM($I12))," ","°",COLUMNS($J12:N12)))-SEARCH("°",SUBSTITUTE((TRIM($I12))," ","°",COLUMNS($J12:N12)-1))-1))),"")," ","PŮVODNÍ")</f>
        <v xml:space="preserve"> PŮVODNÍ</v>
      </c>
      <c r="S11" s="100" t="str">
        <f>CONCATENATE(IFERROR(IF(COLUMNS($J12:N12)-1=LEN((TRIM($I12)))-LEN(SUBSTITUTE((TRIM($I12))," ","")),                                                                                RIGHT((TRIM($I12)),LEN((TRIM($I12)))-SEARCH("°",SUBSTITUTE((TRIM($I12))," ","°",COLUMNS($J12:N12)-1))),          IF(COLUMNS($J12:N12)=1,                          LEFT((TRIM($I12)),SEARCH("°",SUBSTITUTE((TRIM($I12))," ","°",COLUMNS($J12:N12)))-1),                                                                                MID((TRIM($I12)),SEARCH("°",SUBSTITUTE((TRIM($I12))," ","°",COLUMNS($J12:N12)-1))+1,SEARCH("°",SUBSTITUTE((TRIM($I12))," ","°",COLUMNS($J12:N12)))-SEARCH("°",SUBSTITUTE((TRIM($I12))," ","°",COLUMNS($J12:N12)-1))-1))),"")," ","NOVÉ")</f>
        <v xml:space="preserve"> NOVÉ</v>
      </c>
      <c r="T11" s="131" t="s">
        <v>2187</v>
      </c>
      <c r="U11" s="64"/>
      <c r="V11" s="48"/>
      <c r="W11" s="48"/>
      <c r="X11" s="48"/>
      <c r="Y11" s="48"/>
      <c r="Z11" s="48"/>
      <c r="AA11" s="48"/>
      <c r="AB11" s="48"/>
      <c r="AC11" s="48"/>
      <c r="AD11" s="48"/>
    </row>
    <row r="12" spans="1:30" ht="15.75" thickBot="1" x14ac:dyDescent="0.3">
      <c r="A12" s="146" t="str">
        <f t="shared" ref="A12" si="5">IF(B12&lt;&gt;"",A10+1," ")</f>
        <v xml:space="preserve"> </v>
      </c>
      <c r="B12" s="59"/>
      <c r="C12" s="45"/>
      <c r="D12" s="46"/>
      <c r="E12" s="4"/>
      <c r="F12" s="59"/>
      <c r="G12" s="110" t="str">
        <f>IF(F12="","",VLOOKUP(F12,ČÍSELNÍK!$A$2:$B$448,2))</f>
        <v/>
      </c>
      <c r="H12" s="46"/>
      <c r="I12" s="109"/>
      <c r="J12" s="121"/>
      <c r="K12" s="122"/>
      <c r="L12" s="120"/>
      <c r="M12" s="123"/>
      <c r="N12" s="120"/>
      <c r="O12" s="123"/>
      <c r="P12" s="120"/>
      <c r="Q12" s="123"/>
      <c r="R12" s="121"/>
      <c r="S12" s="97"/>
      <c r="T12" s="128"/>
      <c r="U12" s="98" t="str">
        <f t="shared" ref="U12:AD12" si="6">IF(J12&lt;&gt;"",(J11 &amp; "***" &amp;J12),"")</f>
        <v/>
      </c>
      <c r="V12" s="98" t="str">
        <f t="shared" si="6"/>
        <v/>
      </c>
      <c r="W12" s="98" t="str">
        <f t="shared" si="6"/>
        <v/>
      </c>
      <c r="X12" s="98" t="str">
        <f t="shared" si="6"/>
        <v/>
      </c>
      <c r="Y12" s="98" t="str">
        <f t="shared" si="6"/>
        <v/>
      </c>
      <c r="Z12" s="98" t="str">
        <f t="shared" si="6"/>
        <v/>
      </c>
      <c r="AA12" s="98" t="str">
        <f t="shared" si="6"/>
        <v/>
      </c>
      <c r="AB12" s="98" t="str">
        <f t="shared" si="6"/>
        <v/>
      </c>
      <c r="AC12" s="98" t="str">
        <f t="shared" si="6"/>
        <v/>
      </c>
      <c r="AD12" s="98" t="str">
        <f t="shared" si="6"/>
        <v/>
      </c>
    </row>
    <row r="13" spans="1:30" ht="30.75" thickBot="1" x14ac:dyDescent="0.3">
      <c r="A13" s="5"/>
      <c r="B13" s="5" t="s">
        <v>3</v>
      </c>
      <c r="C13" s="5" t="s">
        <v>0</v>
      </c>
      <c r="D13" s="5" t="s">
        <v>2155</v>
      </c>
      <c r="E13" s="5" t="s">
        <v>2156</v>
      </c>
      <c r="F13" s="5" t="s">
        <v>2154</v>
      </c>
      <c r="G13" s="100" t="s">
        <v>2175</v>
      </c>
      <c r="H13" s="5" t="s">
        <v>2157</v>
      </c>
      <c r="I13" s="51" t="s">
        <v>1</v>
      </c>
      <c r="J13" s="126" t="str">
        <f>CONCATENATE(IFERROR(IF(COLUMNS($J14)-1=LEN((CONCATENATE($I14," ")))-LEN(SUBSTITUTE((CONCATENATE($I14," "))," ","")),
                                                                               RIGHT((CONCATENATE($I14," ")),LEN((CONCATENATE($I14," ")))-SEARCH("°",SUBSTITUTE((CONCATENATE($I14," "))," ","°",COLUMNS($J14)-1))),
         IF(COLUMNS($J14)=1,                          LEFT((CONCATENATE($I14," ")),SEARCH("°",SUBSTITUTE((CONCATENATE($I14," "))," ","°",COLUMNS($J14)))-1),
                                                                               MID((CONCATENATE($I14," ")),SEARCH("°",SUBSTITUTE((CONCATENATE($I14," "))," ","°",COLUMNS($J14)-1))+1,SEARCH("°",SUBSTITUTE((CONCATENATE($I14," "))," ","°",COLUMNS($J14)))-SEARCH("°",SUBSTITUTE((CONCATENATE($I14," "))," ","°",COLUMNS($J14)-1))-1))),"")," ","PŮVODNÍ")</f>
        <v xml:space="preserve"> PŮVODNÍ</v>
      </c>
      <c r="K13" s="127" t="str">
        <f>CONCATENATE(IFERROR(IF(COLUMNS($J14)-1=LEN((CONCATENATE($I14," ")))-LEN(SUBSTITUTE((CONCATENATE($I14," "))," ","")),
                                                                               RIGHT((CONCATENATE($I14," ")),LEN((CONCATENATE($I14," ")))-SEARCH("°",SUBSTITUTE((CONCATENATE($I14," "))," ","°",COLUMNS($J14)-1))),
         IF(COLUMNS($J14)=1,                          LEFT((CONCATENATE($I14," ")),SEARCH("°",SUBSTITUTE((CONCATENATE($I14," "))," ","°",COLUMNS($J14)))-1),
                                                                               MID((CONCATENATE($I14," ")),SEARCH("°",SUBSTITUTE((CONCATENATE($I14," "))," ","°",COLUMNS($J14)-1))+1,SEARCH("°",SUBSTITUTE((CONCATENATE($I14," "))," ","°",COLUMNS($J14)))-SEARCH("°",SUBSTITUTE((CONCATENATE($I14," "))," ","°",COLUMNS($J14)-1))-1))),"")," ","NOVÉ")</f>
        <v xml:space="preserve"> NOVÉ</v>
      </c>
      <c r="L13" s="129" t="str">
        <f>CONCATENATE(IFERROR(IF(COLUMNS($J14:K14)-1=LEN((TRIM($I14)))-LEN(SUBSTITUTE((TRIM($I14))," ","")),                                                                                RIGHT((TRIM($I14)),LEN((TRIM($I14)))-SEARCH("°",SUBSTITUTE((TRIM($I14))," ","°",COLUMNS($J14:K14)-1))),          IF(COLUMNS($J14:K14)=1,                          LEFT((TRIM($I14)),SEARCH("°",SUBSTITUTE((TRIM($I14))," ","°",COLUMNS($J14:K14)))-1),                                                                                MID((TRIM($I14)),SEARCH("°",SUBSTITUTE((TRIM($I14))," ","°",COLUMNS($J14:K14)-1))+1,SEARCH("°",SUBSTITUTE((TRIM($I14))," ","°",COLUMNS($J14:K14)))-SEARCH("°",SUBSTITUTE((TRIM($I14))," ","°",COLUMNS($J14:K14)-1))-1))),"")," ","PŮVODNÍ")</f>
        <v xml:space="preserve"> PŮVODNÍ</v>
      </c>
      <c r="M13" s="130" t="str">
        <f>CONCATENATE(IFERROR(IF(COLUMNS($J14:K14)-1=LEN((TRIM($I14)))-LEN(SUBSTITUTE((TRIM($I14))," ","")),                                                                                RIGHT((TRIM($I14)),LEN((TRIM($I14)))-SEARCH("°",SUBSTITUTE((TRIM($I14))," ","°",COLUMNS($J14:K14)-1))),          IF(COLUMNS($J14:K14)=1,                          LEFT((TRIM($I14)),SEARCH("°",SUBSTITUTE((TRIM($I14))," ","°",COLUMNS($J14:K14)))-1),                                                                                MID((TRIM($I14)),SEARCH("°",SUBSTITUTE((TRIM($I14))," ","°",COLUMNS($J14:K14)-1))+1,SEARCH("°",SUBSTITUTE((TRIM($I14))," ","°",COLUMNS($J14:K14)))-SEARCH("°",SUBSTITUTE((TRIM($I14))," ","°",COLUMNS($J14:K14)-1))-1))),"")," ","NOVÉ")</f>
        <v xml:space="preserve"> NOVÉ</v>
      </c>
      <c r="N13" s="126" t="str">
        <f>CONCATENATE(IFERROR(IF(COLUMNS($J14:L14)-1=LEN((TRIM($I14)))-LEN(SUBSTITUTE((TRIM($I14))," ","")),                                                                                RIGHT((TRIM($I14)),LEN((TRIM($I14)))-SEARCH("°",SUBSTITUTE((TRIM($I14))," ","°",COLUMNS($J14:L14)-1))),          IF(COLUMNS($J14:L14)=1,                          LEFT((TRIM($I14)),SEARCH("°",SUBSTITUTE((TRIM($I14))," ","°",COLUMNS($J14:L14)))-1),                                                                                MID((TRIM($I14)),SEARCH("°",SUBSTITUTE((TRIM($I14))," ","°",COLUMNS($J14:L14)-1))+1,SEARCH("°",SUBSTITUTE((TRIM($I14))," ","°",COLUMNS($J14:L14)))-SEARCH("°",SUBSTITUTE((TRIM($I14))," ","°",COLUMNS($J14:L14)-1))-1))),"")," ","PŮVODNÍ")</f>
        <v xml:space="preserve"> PŮVODNÍ</v>
      </c>
      <c r="O13" s="127" t="str">
        <f>CONCATENATE(IFERROR(IF(COLUMNS($J14:L14)-1=LEN((TRIM($I14)))-LEN(SUBSTITUTE((TRIM($I14))," ","")),                                                                                RIGHT((TRIM($I14)),LEN((TRIM($I14)))-SEARCH("°",SUBSTITUTE((TRIM($I14))," ","°",COLUMNS($J14:L14)-1))),          IF(COLUMNS($J14:L14)=1,                          LEFT((TRIM($I14)),SEARCH("°",SUBSTITUTE((TRIM($I14))," ","°",COLUMNS($J14:L14)))-1),                                                                                MID((TRIM($I14)),SEARCH("°",SUBSTITUTE((TRIM($I14))," ","°",COLUMNS($J14:L14)-1))+1,SEARCH("°",SUBSTITUTE((TRIM($I14))," ","°",COLUMNS($J14:L14)))-SEARCH("°",SUBSTITUTE((TRIM($I14))," ","°",COLUMNS($J14:L14)-1))-1))),"")," ","NOVÉ")</f>
        <v xml:space="preserve"> NOVÉ</v>
      </c>
      <c r="P13" s="129" t="str">
        <f>CONCATENATE(IFERROR(IF(COLUMNS($J14:M14)-1=LEN((TRIM($I14)))-LEN(SUBSTITUTE((TRIM($I14))," ","")),                                                                                RIGHT((TRIM($I14)),LEN((TRIM($I14)))-SEARCH("°",SUBSTITUTE((TRIM($I14))," ","°",COLUMNS($J14:M14)-1))),          IF(COLUMNS($J14:M14)=1,                          LEFT((TRIM($I14)),SEARCH("°",SUBSTITUTE((TRIM($I14))," ","°",COLUMNS($J14:M14)))-1),                                                                                MID((TRIM($I14)),SEARCH("°",SUBSTITUTE((TRIM($I14))," ","°",COLUMNS($J14:M14)-1))+1,SEARCH("°",SUBSTITUTE((TRIM($I14))," ","°",COLUMNS($J14:M14)))-SEARCH("°",SUBSTITUTE((TRIM($I14))," ","°",COLUMNS($J14:M14)-1))-1))),"")," ","PŮVODNÍ")</f>
        <v xml:space="preserve"> PŮVODNÍ</v>
      </c>
      <c r="Q13" s="130" t="str">
        <f>CONCATENATE(IFERROR(IF(COLUMNS($J14:M14)-1=LEN((TRIM($I14)))-LEN(SUBSTITUTE((TRIM($I14))," ","")),                                                                                RIGHT((TRIM($I14)),LEN((TRIM($I14)))-SEARCH("°",SUBSTITUTE((TRIM($I14))," ","°",COLUMNS($J14:M14)-1))),          IF(COLUMNS($J14:M14)=1,                          LEFT((TRIM($I14)),SEARCH("°",SUBSTITUTE((TRIM($I14))," ","°",COLUMNS($J14:M14)))-1),                                                                                MID((TRIM($I14)),SEARCH("°",SUBSTITUTE((TRIM($I14))," ","°",COLUMNS($J14:M14)-1))+1,SEARCH("°",SUBSTITUTE((TRIM($I14))," ","°",COLUMNS($J14:M14)))-SEARCH("°",SUBSTITUTE((TRIM($I14))," ","°",COLUMNS($J14:M14)-1))-1))),"")," ","NOVÉ")</f>
        <v xml:space="preserve"> NOVÉ</v>
      </c>
      <c r="R13" s="126" t="str">
        <f>CONCATENATE(IFERROR(IF(COLUMNS($J14:N14)-1=LEN((TRIM($I14)))-LEN(SUBSTITUTE((TRIM($I14))," ","")),                                                                                RIGHT((TRIM($I14)),LEN((TRIM($I14)))-SEARCH("°",SUBSTITUTE((TRIM($I14))," ","°",COLUMNS($J14:N14)-1))),          IF(COLUMNS($J14:N14)=1,                          LEFT((TRIM($I14)),SEARCH("°",SUBSTITUTE((TRIM($I14))," ","°",COLUMNS($J14:N14)))-1),                                                                                MID((TRIM($I14)),SEARCH("°",SUBSTITUTE((TRIM($I14))," ","°",COLUMNS($J14:N14)-1))+1,SEARCH("°",SUBSTITUTE((TRIM($I14))," ","°",COLUMNS($J14:N14)))-SEARCH("°",SUBSTITUTE((TRIM($I14))," ","°",COLUMNS($J14:N14)-1))-1))),"")," ","PŮVODNÍ")</f>
        <v xml:space="preserve"> PŮVODNÍ</v>
      </c>
      <c r="S13" s="100" t="str">
        <f>CONCATENATE(IFERROR(IF(COLUMNS($J14:N14)-1=LEN((TRIM($I14)))-LEN(SUBSTITUTE((TRIM($I14))," ","")),                                                                                RIGHT((TRIM($I14)),LEN((TRIM($I14)))-SEARCH("°",SUBSTITUTE((TRIM($I14))," ","°",COLUMNS($J14:N14)-1))),          IF(COLUMNS($J14:N14)=1,                          LEFT((TRIM($I14)),SEARCH("°",SUBSTITUTE((TRIM($I14))," ","°",COLUMNS($J14:N14)))-1),                                                                                MID((TRIM($I14)),SEARCH("°",SUBSTITUTE((TRIM($I14))," ","°",COLUMNS($J14:N14)-1))+1,SEARCH("°",SUBSTITUTE((TRIM($I14))," ","°",COLUMNS($J14:N14)))-SEARCH("°",SUBSTITUTE((TRIM($I14))," ","°",COLUMNS($J14:N14)-1))-1))),"")," ","NOVÉ")</f>
        <v xml:space="preserve"> NOVÉ</v>
      </c>
      <c r="T13" s="131" t="s">
        <v>2187</v>
      </c>
      <c r="U13" s="64"/>
      <c r="V13" s="48"/>
      <c r="W13" s="48"/>
      <c r="X13" s="48"/>
      <c r="Y13" s="48"/>
      <c r="Z13" s="48"/>
      <c r="AA13" s="48"/>
      <c r="AB13" s="48"/>
      <c r="AC13" s="48"/>
      <c r="AD13" s="48"/>
    </row>
    <row r="14" spans="1:30" ht="15.75" thickBot="1" x14ac:dyDescent="0.3">
      <c r="A14" s="146" t="str">
        <f t="shared" ref="A14" si="7">IF(B14&lt;&gt;"",A12+1," ")</f>
        <v xml:space="preserve"> </v>
      </c>
      <c r="B14" s="59"/>
      <c r="C14" s="45"/>
      <c r="D14" s="46"/>
      <c r="E14" s="4"/>
      <c r="F14" s="59"/>
      <c r="G14" s="110" t="str">
        <f>IF(F14="","",VLOOKUP(F14,ČÍSELNÍK!$A$2:$B$448,2))</f>
        <v/>
      </c>
      <c r="H14" s="46"/>
      <c r="I14" s="109"/>
      <c r="J14" s="121"/>
      <c r="K14" s="122"/>
      <c r="L14" s="120"/>
      <c r="M14" s="123"/>
      <c r="N14" s="121"/>
      <c r="O14" s="122"/>
      <c r="P14" s="120"/>
      <c r="Q14" s="123"/>
      <c r="R14" s="121"/>
      <c r="S14" s="97"/>
      <c r="T14" s="128"/>
      <c r="U14" s="98" t="str">
        <f t="shared" ref="U14:AD14" si="8">IF(J14&lt;&gt;"",(J13 &amp; "***" &amp;J14),"")</f>
        <v/>
      </c>
      <c r="V14" s="98" t="str">
        <f t="shared" si="8"/>
        <v/>
      </c>
      <c r="W14" s="98" t="str">
        <f t="shared" si="8"/>
        <v/>
      </c>
      <c r="X14" s="98" t="str">
        <f t="shared" si="8"/>
        <v/>
      </c>
      <c r="Y14" s="98" t="str">
        <f t="shared" si="8"/>
        <v/>
      </c>
      <c r="Z14" s="98" t="str">
        <f t="shared" si="8"/>
        <v/>
      </c>
      <c r="AA14" s="98" t="str">
        <f t="shared" si="8"/>
        <v/>
      </c>
      <c r="AB14" s="98" t="str">
        <f t="shared" si="8"/>
        <v/>
      </c>
      <c r="AC14" s="98" t="str">
        <f t="shared" si="8"/>
        <v/>
      </c>
      <c r="AD14" s="98" t="str">
        <f t="shared" si="8"/>
        <v/>
      </c>
    </row>
    <row r="15" spans="1:30" ht="30.75" thickBot="1" x14ac:dyDescent="0.3">
      <c r="A15" s="5"/>
      <c r="B15" s="5" t="s">
        <v>3</v>
      </c>
      <c r="C15" s="5" t="s">
        <v>0</v>
      </c>
      <c r="D15" s="5" t="s">
        <v>2155</v>
      </c>
      <c r="E15" s="5" t="s">
        <v>2156</v>
      </c>
      <c r="F15" s="5" t="s">
        <v>2154</v>
      </c>
      <c r="G15" s="100" t="s">
        <v>2175</v>
      </c>
      <c r="H15" s="5" t="s">
        <v>2157</v>
      </c>
      <c r="I15" s="51" t="s">
        <v>1</v>
      </c>
      <c r="J15" s="126" t="str">
        <f>CONCATENATE(IFERROR(IF(COLUMNS($J16)-1=LEN((CONCATENATE($I16," ")))-LEN(SUBSTITUTE((CONCATENATE($I16," "))," ","")),
                                                                               RIGHT((CONCATENATE($I16," ")),LEN((CONCATENATE($I16," ")))-SEARCH("°",SUBSTITUTE((CONCATENATE($I16," "))," ","°",COLUMNS($J16)-1))),
         IF(COLUMNS($J16)=1,                          LEFT((CONCATENATE($I16," ")),SEARCH("°",SUBSTITUTE((CONCATENATE($I16," "))," ","°",COLUMNS($J16)))-1),
                                                                               MID((CONCATENATE($I16," ")),SEARCH("°",SUBSTITUTE((CONCATENATE($I16," "))," ","°",COLUMNS($J16)-1))+1,SEARCH("°",SUBSTITUTE((CONCATENATE($I16," "))," ","°",COLUMNS($J16)))-SEARCH("°",SUBSTITUTE((CONCATENATE($I16," "))," ","°",COLUMNS($J16)-1))-1))),"")," ","PŮVODNÍ")</f>
        <v xml:space="preserve"> PŮVODNÍ</v>
      </c>
      <c r="K15" s="127" t="str">
        <f>CONCATENATE(IFERROR(IF(COLUMNS($J16)-1=LEN((CONCATENATE($I16," ")))-LEN(SUBSTITUTE((CONCATENATE($I16," "))," ","")),
                                                                               RIGHT((CONCATENATE($I16," ")),LEN((CONCATENATE($I16," ")))-SEARCH("°",SUBSTITUTE((CONCATENATE($I16," "))," ","°",COLUMNS($J16)-1))),
         IF(COLUMNS($J16)=1,                          LEFT((CONCATENATE($I16," ")),SEARCH("°",SUBSTITUTE((CONCATENATE($I16," "))," ","°",COLUMNS($J16)))-1),
                                                                               MID((CONCATENATE($I16," ")),SEARCH("°",SUBSTITUTE((CONCATENATE($I16," "))," ","°",COLUMNS($J16)-1))+1,SEARCH("°",SUBSTITUTE((CONCATENATE($I16," "))," ","°",COLUMNS($J16)))-SEARCH("°",SUBSTITUTE((CONCATENATE($I16," "))," ","°",COLUMNS($J16)-1))-1))),"")," ","NOVÉ")</f>
        <v xml:space="preserve"> NOVÉ</v>
      </c>
      <c r="L15" s="129" t="str">
        <f>CONCATENATE(IFERROR(IF(COLUMNS($J16:K16)-1=LEN((TRIM($I16)))-LEN(SUBSTITUTE((TRIM($I16))," ","")),                                                                                RIGHT((TRIM($I16)),LEN((TRIM($I16)))-SEARCH("°",SUBSTITUTE((TRIM($I16))," ","°",COLUMNS($J16:K16)-1))),          IF(COLUMNS($J16:K16)=1,                          LEFT((TRIM($I16)),SEARCH("°",SUBSTITUTE((TRIM($I16))," ","°",COLUMNS($J16:K16)))-1),                                                                                MID((TRIM($I16)),SEARCH("°",SUBSTITUTE((TRIM($I16))," ","°",COLUMNS($J16:K16)-1))+1,SEARCH("°",SUBSTITUTE((TRIM($I16))," ","°",COLUMNS($J16:K16)))-SEARCH("°",SUBSTITUTE((TRIM($I16))," ","°",COLUMNS($J16:K16)-1))-1))),"")," ","PŮVODNÍ")</f>
        <v xml:space="preserve"> PŮVODNÍ</v>
      </c>
      <c r="M15" s="130" t="str">
        <f>CONCATENATE(IFERROR(IF(COLUMNS($J16:K16)-1=LEN((TRIM($I16)))-LEN(SUBSTITUTE((TRIM($I16))," ","")),                                                                                RIGHT((TRIM($I16)),LEN((TRIM($I16)))-SEARCH("°",SUBSTITUTE((TRIM($I16))," ","°",COLUMNS($J16:K16)-1))),          IF(COLUMNS($J16:K16)=1,                          LEFT((TRIM($I16)),SEARCH("°",SUBSTITUTE((TRIM($I16))," ","°",COLUMNS($J16:K16)))-1),                                                                                MID((TRIM($I16)),SEARCH("°",SUBSTITUTE((TRIM($I16))," ","°",COLUMNS($J16:K16)-1))+1,SEARCH("°",SUBSTITUTE((TRIM($I16))," ","°",COLUMNS($J16:K16)))-SEARCH("°",SUBSTITUTE((TRIM($I16))," ","°",COLUMNS($J16:K16)-1))-1))),"")," ","NOVÉ")</f>
        <v xml:space="preserve"> NOVÉ</v>
      </c>
      <c r="N15" s="126" t="str">
        <f>CONCATENATE(IFERROR(IF(COLUMNS($J16:L16)-1=LEN((TRIM($I16)))-LEN(SUBSTITUTE((TRIM($I16))," ","")),                                                                                RIGHT((TRIM($I16)),LEN((TRIM($I16)))-SEARCH("°",SUBSTITUTE((TRIM($I16))," ","°",COLUMNS($J16:L16)-1))),          IF(COLUMNS($J16:L16)=1,                          LEFT((TRIM($I16)),SEARCH("°",SUBSTITUTE((TRIM($I16))," ","°",COLUMNS($J16:L16)))-1),                                                                                MID((TRIM($I16)),SEARCH("°",SUBSTITUTE((TRIM($I16))," ","°",COLUMNS($J16:L16)-1))+1,SEARCH("°",SUBSTITUTE((TRIM($I16))," ","°",COLUMNS($J16:L16)))-SEARCH("°",SUBSTITUTE((TRIM($I16))," ","°",COLUMNS($J16:L16)-1))-1))),"")," ","PŮVODNÍ")</f>
        <v xml:space="preserve"> PŮVODNÍ</v>
      </c>
      <c r="O15" s="127" t="str">
        <f>CONCATENATE(IFERROR(IF(COLUMNS($J16:L16)-1=LEN((TRIM($I16)))-LEN(SUBSTITUTE((TRIM($I16))," ","")),                                                                                RIGHT((TRIM($I16)),LEN((TRIM($I16)))-SEARCH("°",SUBSTITUTE((TRIM($I16))," ","°",COLUMNS($J16:L16)-1))),          IF(COLUMNS($J16:L16)=1,                          LEFT((TRIM($I16)),SEARCH("°",SUBSTITUTE((TRIM($I16))," ","°",COLUMNS($J16:L16)))-1),                                                                                MID((TRIM($I16)),SEARCH("°",SUBSTITUTE((TRIM($I16))," ","°",COLUMNS($J16:L16)-1))+1,SEARCH("°",SUBSTITUTE((TRIM($I16))," ","°",COLUMNS($J16:L16)))-SEARCH("°",SUBSTITUTE((TRIM($I16))," ","°",COLUMNS($J16:L16)-1))-1))),"")," ","NOVÉ")</f>
        <v xml:space="preserve"> NOVÉ</v>
      </c>
      <c r="P15" s="129" t="str">
        <f>CONCATENATE(IFERROR(IF(COLUMNS($J16:M16)-1=LEN((TRIM($I16)))-LEN(SUBSTITUTE((TRIM($I16))," ","")),                                                                                RIGHT((TRIM($I16)),LEN((TRIM($I16)))-SEARCH("°",SUBSTITUTE((TRIM($I16))," ","°",COLUMNS($J16:M16)-1))),          IF(COLUMNS($J16:M16)=1,                          LEFT((TRIM($I16)),SEARCH("°",SUBSTITUTE((TRIM($I16))," ","°",COLUMNS($J16:M16)))-1),                                                                                MID((TRIM($I16)),SEARCH("°",SUBSTITUTE((TRIM($I16))," ","°",COLUMNS($J16:M16)-1))+1,SEARCH("°",SUBSTITUTE((TRIM($I16))," ","°",COLUMNS($J16:M16)))-SEARCH("°",SUBSTITUTE((TRIM($I16))," ","°",COLUMNS($J16:M16)-1))-1))),"")," ","PŮVODNÍ")</f>
        <v xml:space="preserve"> PŮVODNÍ</v>
      </c>
      <c r="Q15" s="130" t="str">
        <f>CONCATENATE(IFERROR(IF(COLUMNS($J16:M16)-1=LEN((TRIM($I16)))-LEN(SUBSTITUTE((TRIM($I16))," ","")),                                                                                RIGHT((TRIM($I16)),LEN((TRIM($I16)))-SEARCH("°",SUBSTITUTE((TRIM($I16))," ","°",COLUMNS($J16:M16)-1))),          IF(COLUMNS($J16:M16)=1,                          LEFT((TRIM($I16)),SEARCH("°",SUBSTITUTE((TRIM($I16))," ","°",COLUMNS($J16:M16)))-1),                                                                                MID((TRIM($I16)),SEARCH("°",SUBSTITUTE((TRIM($I16))," ","°",COLUMNS($J16:M16)-1))+1,SEARCH("°",SUBSTITUTE((TRIM($I16))," ","°",COLUMNS($J16:M16)))-SEARCH("°",SUBSTITUTE((TRIM($I16))," ","°",COLUMNS($J16:M16)-1))-1))),"")," ","NOVÉ")</f>
        <v xml:space="preserve"> NOVÉ</v>
      </c>
      <c r="R15" s="126" t="str">
        <f>CONCATENATE(IFERROR(IF(COLUMNS($J16:N16)-1=LEN((TRIM($I16)))-LEN(SUBSTITUTE((TRIM($I16))," ","")),                                                                                RIGHT((TRIM($I16)),LEN((TRIM($I16)))-SEARCH("°",SUBSTITUTE((TRIM($I16))," ","°",COLUMNS($J16:N16)-1))),          IF(COLUMNS($J16:N16)=1,                          LEFT((TRIM($I16)),SEARCH("°",SUBSTITUTE((TRIM($I16))," ","°",COLUMNS($J16:N16)))-1),                                                                                MID((TRIM($I16)),SEARCH("°",SUBSTITUTE((TRIM($I16))," ","°",COLUMNS($J16:N16)-1))+1,SEARCH("°",SUBSTITUTE((TRIM($I16))," ","°",COLUMNS($J16:N16)))-SEARCH("°",SUBSTITUTE((TRIM($I16))," ","°",COLUMNS($J16:N16)-1))-1))),"")," ","PŮVODNÍ")</f>
        <v xml:space="preserve"> PŮVODNÍ</v>
      </c>
      <c r="S15" s="100" t="str">
        <f>CONCATENATE(IFERROR(IF(COLUMNS($J16:N16)-1=LEN((TRIM($I16)))-LEN(SUBSTITUTE((TRIM($I16))," ","")),                                                                                RIGHT((TRIM($I16)),LEN((TRIM($I16)))-SEARCH("°",SUBSTITUTE((TRIM($I16))," ","°",COLUMNS($J16:N16)-1))),          IF(COLUMNS($J16:N16)=1,                          LEFT((TRIM($I16)),SEARCH("°",SUBSTITUTE((TRIM($I16))," ","°",COLUMNS($J16:N16)))-1),                                                                                MID((TRIM($I16)),SEARCH("°",SUBSTITUTE((TRIM($I16))," ","°",COLUMNS($J16:N16)-1))+1,SEARCH("°",SUBSTITUTE((TRIM($I16))," ","°",COLUMNS($J16:N16)))-SEARCH("°",SUBSTITUTE((TRIM($I16))," ","°",COLUMNS($J16:N16)-1))-1))),"")," ","NOVÉ")</f>
        <v xml:space="preserve"> NOVÉ</v>
      </c>
      <c r="T15" s="131" t="s">
        <v>2187</v>
      </c>
      <c r="U15" s="64"/>
      <c r="V15" s="48"/>
      <c r="W15" s="48"/>
      <c r="X15" s="48"/>
      <c r="Y15" s="48"/>
      <c r="Z15" s="48"/>
      <c r="AA15" s="48"/>
      <c r="AB15" s="48"/>
      <c r="AC15" s="48"/>
      <c r="AD15" s="48"/>
    </row>
    <row r="16" spans="1:30" ht="15.75" thickBot="1" x14ac:dyDescent="0.3">
      <c r="A16" s="146" t="str">
        <f t="shared" ref="A16" si="9">IF(B16&lt;&gt;"",A14+1," ")</f>
        <v xml:space="preserve"> </v>
      </c>
      <c r="B16" s="59"/>
      <c r="C16" s="45"/>
      <c r="D16" s="46"/>
      <c r="E16" s="4"/>
      <c r="F16" s="59"/>
      <c r="G16" s="110" t="str">
        <f>IF(F16="","",VLOOKUP(F16,ČÍSELNÍK!$A$2:$B$448,2))</f>
        <v/>
      </c>
      <c r="H16" s="46"/>
      <c r="I16" s="109"/>
      <c r="J16" s="121"/>
      <c r="K16" s="122"/>
      <c r="L16" s="120"/>
      <c r="M16" s="123"/>
      <c r="N16" s="121"/>
      <c r="O16" s="122"/>
      <c r="P16" s="120"/>
      <c r="Q16" s="123"/>
      <c r="R16" s="121"/>
      <c r="S16" s="97"/>
      <c r="T16" s="128"/>
      <c r="U16" s="98" t="str">
        <f t="shared" ref="U16:AD16" si="10">IF(J16&lt;&gt;"",(J15 &amp; "***" &amp;J16),"")</f>
        <v/>
      </c>
      <c r="V16" s="98" t="str">
        <f t="shared" si="10"/>
        <v/>
      </c>
      <c r="W16" s="98" t="str">
        <f t="shared" si="10"/>
        <v/>
      </c>
      <c r="X16" s="98" t="str">
        <f t="shared" si="10"/>
        <v/>
      </c>
      <c r="Y16" s="98" t="str">
        <f t="shared" si="10"/>
        <v/>
      </c>
      <c r="Z16" s="98" t="str">
        <f t="shared" si="10"/>
        <v/>
      </c>
      <c r="AA16" s="98" t="str">
        <f t="shared" si="10"/>
        <v/>
      </c>
      <c r="AB16" s="98" t="str">
        <f t="shared" si="10"/>
        <v/>
      </c>
      <c r="AC16" s="98" t="str">
        <f t="shared" si="10"/>
        <v/>
      </c>
      <c r="AD16" s="98" t="str">
        <f t="shared" si="10"/>
        <v/>
      </c>
    </row>
    <row r="17" spans="1:30" ht="30.75" thickBot="1" x14ac:dyDescent="0.3">
      <c r="A17" s="5"/>
      <c r="B17" s="5" t="s">
        <v>3</v>
      </c>
      <c r="C17" s="5" t="s">
        <v>0</v>
      </c>
      <c r="D17" s="5" t="s">
        <v>2155</v>
      </c>
      <c r="E17" s="5" t="s">
        <v>2156</v>
      </c>
      <c r="F17" s="5" t="s">
        <v>2154</v>
      </c>
      <c r="G17" s="100" t="s">
        <v>2175</v>
      </c>
      <c r="H17" s="5" t="s">
        <v>2157</v>
      </c>
      <c r="I17" s="51" t="s">
        <v>1</v>
      </c>
      <c r="J17" s="126" t="str">
        <f>CONCATENATE(IFERROR(IF(COLUMNS($J18)-1=LEN((CONCATENATE($I18," ")))-LEN(SUBSTITUTE((CONCATENATE($I18," "))," ","")),
                                                                               RIGHT((CONCATENATE($I18," ")),LEN((CONCATENATE($I18," ")))-SEARCH("°",SUBSTITUTE((CONCATENATE($I18," "))," ","°",COLUMNS($J18)-1))),
         IF(COLUMNS($J18)=1,                          LEFT((CONCATENATE($I18," ")),SEARCH("°",SUBSTITUTE((CONCATENATE($I18," "))," ","°",COLUMNS($J18)))-1),
                                                                               MID((CONCATENATE($I18," ")),SEARCH("°",SUBSTITUTE((CONCATENATE($I18," "))," ","°",COLUMNS($J18)-1))+1,SEARCH("°",SUBSTITUTE((CONCATENATE($I18," "))," ","°",COLUMNS($J18)))-SEARCH("°",SUBSTITUTE((CONCATENATE($I18," "))," ","°",COLUMNS($J18)-1))-1))),"")," ","PŮVODNÍ")</f>
        <v xml:space="preserve"> PŮVODNÍ</v>
      </c>
      <c r="K17" s="127" t="str">
        <f>CONCATENATE(IFERROR(IF(COLUMNS($J18)-1=LEN((CONCATENATE($I18," ")))-LEN(SUBSTITUTE((CONCATENATE($I18," "))," ","")),
                                                                               RIGHT((CONCATENATE($I18," ")),LEN((CONCATENATE($I18," ")))-SEARCH("°",SUBSTITUTE((CONCATENATE($I18," "))," ","°",COLUMNS($J18)-1))),
         IF(COLUMNS($J18)=1,                          LEFT((CONCATENATE($I18," ")),SEARCH("°",SUBSTITUTE((CONCATENATE($I18," "))," ","°",COLUMNS($J18)))-1),
                                                                               MID((CONCATENATE($I18," ")),SEARCH("°",SUBSTITUTE((CONCATENATE($I18," "))," ","°",COLUMNS($J18)-1))+1,SEARCH("°",SUBSTITUTE((CONCATENATE($I18," "))," ","°",COLUMNS($J18)))-SEARCH("°",SUBSTITUTE((CONCATENATE($I18," "))," ","°",COLUMNS($J18)-1))-1))),"")," ","NOVÉ")</f>
        <v xml:space="preserve"> NOVÉ</v>
      </c>
      <c r="L17" s="129" t="str">
        <f>CONCATENATE(IFERROR(IF(COLUMNS($J18:K18)-1=LEN((TRIM($I18)))-LEN(SUBSTITUTE((TRIM($I18))," ","")),                                                                                RIGHT((TRIM($I18)),LEN((TRIM($I18)))-SEARCH("°",SUBSTITUTE((TRIM($I18))," ","°",COLUMNS($J18:K18)-1))),          IF(COLUMNS($J18:K18)=1,                          LEFT((TRIM($I18)),SEARCH("°",SUBSTITUTE((TRIM($I18))," ","°",COLUMNS($J18:K18)))-1),                                                                                MID((TRIM($I18)),SEARCH("°",SUBSTITUTE((TRIM($I18))," ","°",COLUMNS($J18:K18)-1))+1,SEARCH("°",SUBSTITUTE((TRIM($I18))," ","°",COLUMNS($J18:K18)))-SEARCH("°",SUBSTITUTE((TRIM($I18))," ","°",COLUMNS($J18:K18)-1))-1))),"")," ","PŮVODNÍ")</f>
        <v xml:space="preserve"> PŮVODNÍ</v>
      </c>
      <c r="M17" s="130" t="str">
        <f>CONCATENATE(IFERROR(IF(COLUMNS($J18:K18)-1=LEN((TRIM($I18)))-LEN(SUBSTITUTE((TRIM($I18))," ","")),                                                                                RIGHT((TRIM($I18)),LEN((TRIM($I18)))-SEARCH("°",SUBSTITUTE((TRIM($I18))," ","°",COLUMNS($J18:K18)-1))),          IF(COLUMNS($J18:K18)=1,                          LEFT((TRIM($I18)),SEARCH("°",SUBSTITUTE((TRIM($I18))," ","°",COLUMNS($J18:K18)))-1),                                                                                MID((TRIM($I18)),SEARCH("°",SUBSTITUTE((TRIM($I18))," ","°",COLUMNS($J18:K18)-1))+1,SEARCH("°",SUBSTITUTE((TRIM($I18))," ","°",COLUMNS($J18:K18)))-SEARCH("°",SUBSTITUTE((TRIM($I18))," ","°",COLUMNS($J18:K18)-1))-1))),"")," ","NOVÉ")</f>
        <v xml:space="preserve"> NOVÉ</v>
      </c>
      <c r="N17" s="126" t="str">
        <f>CONCATENATE(IFERROR(IF(COLUMNS($J18:L18)-1=LEN((TRIM($I18)))-LEN(SUBSTITUTE((TRIM($I18))," ","")),                                                                                RIGHT((TRIM($I18)),LEN((TRIM($I18)))-SEARCH("°",SUBSTITUTE((TRIM($I18))," ","°",COLUMNS($J18:L18)-1))),          IF(COLUMNS($J18:L18)=1,                          LEFT((TRIM($I18)),SEARCH("°",SUBSTITUTE((TRIM($I18))," ","°",COLUMNS($J18:L18)))-1),                                                                                MID((TRIM($I18)),SEARCH("°",SUBSTITUTE((TRIM($I18))," ","°",COLUMNS($J18:L18)-1))+1,SEARCH("°",SUBSTITUTE((TRIM($I18))," ","°",COLUMNS($J18:L18)))-SEARCH("°",SUBSTITUTE((TRIM($I18))," ","°",COLUMNS($J18:L18)-1))-1))),"")," ","PŮVODNÍ")</f>
        <v xml:space="preserve"> PŮVODNÍ</v>
      </c>
      <c r="O17" s="127" t="str">
        <f>CONCATENATE(IFERROR(IF(COLUMNS($J18:L18)-1=LEN((TRIM($I18)))-LEN(SUBSTITUTE((TRIM($I18))," ","")),                                                                                RIGHT((TRIM($I18)),LEN((TRIM($I18)))-SEARCH("°",SUBSTITUTE((TRIM($I18))," ","°",COLUMNS($J18:L18)-1))),          IF(COLUMNS($J18:L18)=1,                          LEFT((TRIM($I18)),SEARCH("°",SUBSTITUTE((TRIM($I18))," ","°",COLUMNS($J18:L18)))-1),                                                                                MID((TRIM($I18)),SEARCH("°",SUBSTITUTE((TRIM($I18))," ","°",COLUMNS($J18:L18)-1))+1,SEARCH("°",SUBSTITUTE((TRIM($I18))," ","°",COLUMNS($J18:L18)))-SEARCH("°",SUBSTITUTE((TRIM($I18))," ","°",COLUMNS($J18:L18)-1))-1))),"")," ","NOVÉ")</f>
        <v xml:space="preserve"> NOVÉ</v>
      </c>
      <c r="P17" s="129" t="str">
        <f>CONCATENATE(IFERROR(IF(COLUMNS($J18:M18)-1=LEN((TRIM($I18)))-LEN(SUBSTITUTE((TRIM($I18))," ","")),                                                                                RIGHT((TRIM($I18)),LEN((TRIM($I18)))-SEARCH("°",SUBSTITUTE((TRIM($I18))," ","°",COLUMNS($J18:M18)-1))),          IF(COLUMNS($J18:M18)=1,                          LEFT((TRIM($I18)),SEARCH("°",SUBSTITUTE((TRIM($I18))," ","°",COLUMNS($J18:M18)))-1),                                                                                MID((TRIM($I18)),SEARCH("°",SUBSTITUTE((TRIM($I18))," ","°",COLUMNS($J18:M18)-1))+1,SEARCH("°",SUBSTITUTE((TRIM($I18))," ","°",COLUMNS($J18:M18)))-SEARCH("°",SUBSTITUTE((TRIM($I18))," ","°",COLUMNS($J18:M18)-1))-1))),"")," ","PŮVODNÍ")</f>
        <v xml:space="preserve"> PŮVODNÍ</v>
      </c>
      <c r="Q17" s="130" t="str">
        <f>CONCATENATE(IFERROR(IF(COLUMNS($J18:M18)-1=LEN((TRIM($I18)))-LEN(SUBSTITUTE((TRIM($I18))," ","")),                                                                                RIGHT((TRIM($I18)),LEN((TRIM($I18)))-SEARCH("°",SUBSTITUTE((TRIM($I18))," ","°",COLUMNS($J18:M18)-1))),          IF(COLUMNS($J18:M18)=1,                          LEFT((TRIM($I18)),SEARCH("°",SUBSTITUTE((TRIM($I18))," ","°",COLUMNS($J18:M18)))-1),                                                                                MID((TRIM($I18)),SEARCH("°",SUBSTITUTE((TRIM($I18))," ","°",COLUMNS($J18:M18)-1))+1,SEARCH("°",SUBSTITUTE((TRIM($I18))," ","°",COLUMNS($J18:M18)))-SEARCH("°",SUBSTITUTE((TRIM($I18))," ","°",COLUMNS($J18:M18)-1))-1))),"")," ","NOVÉ")</f>
        <v xml:space="preserve"> NOVÉ</v>
      </c>
      <c r="R17" s="126" t="str">
        <f>CONCATENATE(IFERROR(IF(COLUMNS($J18:N18)-1=LEN((TRIM($I18)))-LEN(SUBSTITUTE((TRIM($I18))," ","")),                                                                                RIGHT((TRIM($I18)),LEN((TRIM($I18)))-SEARCH("°",SUBSTITUTE((TRIM($I18))," ","°",COLUMNS($J18:N18)-1))),          IF(COLUMNS($J18:N18)=1,                          LEFT((TRIM($I18)),SEARCH("°",SUBSTITUTE((TRIM($I18))," ","°",COLUMNS($J18:N18)))-1),                                                                                MID((TRIM($I18)),SEARCH("°",SUBSTITUTE((TRIM($I18))," ","°",COLUMNS($J18:N18)-1))+1,SEARCH("°",SUBSTITUTE((TRIM($I18))," ","°",COLUMNS($J18:N18)))-SEARCH("°",SUBSTITUTE((TRIM($I18))," ","°",COLUMNS($J18:N18)-1))-1))),"")," ","PŮVODNÍ")</f>
        <v xml:space="preserve"> PŮVODNÍ</v>
      </c>
      <c r="S17" s="100" t="str">
        <f>CONCATENATE(IFERROR(IF(COLUMNS($J18:N18)-1=LEN((TRIM($I18)))-LEN(SUBSTITUTE((TRIM($I18))," ","")),                                                                                RIGHT((TRIM($I18)),LEN((TRIM($I18)))-SEARCH("°",SUBSTITUTE((TRIM($I18))," ","°",COLUMNS($J18:N18)-1))),          IF(COLUMNS($J18:N18)=1,                          LEFT((TRIM($I18)),SEARCH("°",SUBSTITUTE((TRIM($I18))," ","°",COLUMNS($J18:N18)))-1),                                                                                MID((TRIM($I18)),SEARCH("°",SUBSTITUTE((TRIM($I18))," ","°",COLUMNS($J18:N18)-1))+1,SEARCH("°",SUBSTITUTE((TRIM($I18))," ","°",COLUMNS($J18:N18)))-SEARCH("°",SUBSTITUTE((TRIM($I18))," ","°",COLUMNS($J18:N18)-1))-1))),"")," ","NOVÉ")</f>
        <v xml:space="preserve"> NOVÉ</v>
      </c>
      <c r="T17" s="131" t="s">
        <v>2187</v>
      </c>
      <c r="U17" s="64"/>
      <c r="V17" s="48"/>
      <c r="W17" s="48"/>
      <c r="X17" s="48"/>
      <c r="Y17" s="48"/>
      <c r="Z17" s="48"/>
      <c r="AA17" s="48"/>
      <c r="AB17" s="48"/>
      <c r="AC17" s="48"/>
      <c r="AD17" s="48"/>
    </row>
    <row r="18" spans="1:30" ht="15.75" thickBot="1" x14ac:dyDescent="0.3">
      <c r="A18" s="146" t="str">
        <f t="shared" ref="A18" si="11">IF(B18&lt;&gt;"",A16+1," ")</f>
        <v xml:space="preserve"> </v>
      </c>
      <c r="B18" s="59"/>
      <c r="C18" s="45"/>
      <c r="D18" s="46"/>
      <c r="E18" s="4"/>
      <c r="F18" s="59"/>
      <c r="G18" s="110" t="str">
        <f>IF(F18="","",VLOOKUP(F18,ČÍSELNÍK!$A$2:$B$448,2))</f>
        <v/>
      </c>
      <c r="H18" s="46"/>
      <c r="I18" s="109"/>
      <c r="J18" s="121"/>
      <c r="K18" s="122"/>
      <c r="L18" s="120"/>
      <c r="M18" s="123"/>
      <c r="N18" s="121"/>
      <c r="O18" s="122"/>
      <c r="P18" s="120"/>
      <c r="Q18" s="123"/>
      <c r="R18" s="121"/>
      <c r="S18" s="97"/>
      <c r="T18" s="128"/>
      <c r="U18" s="98" t="str">
        <f t="shared" ref="U18:AD18" si="12">IF(J18&lt;&gt;"",(J17 &amp; "***" &amp;J18),"")</f>
        <v/>
      </c>
      <c r="V18" s="98" t="str">
        <f t="shared" si="12"/>
        <v/>
      </c>
      <c r="W18" s="98" t="str">
        <f t="shared" si="12"/>
        <v/>
      </c>
      <c r="X18" s="98" t="str">
        <f t="shared" si="12"/>
        <v/>
      </c>
      <c r="Y18" s="98" t="str">
        <f t="shared" si="12"/>
        <v/>
      </c>
      <c r="Z18" s="98" t="str">
        <f t="shared" si="12"/>
        <v/>
      </c>
      <c r="AA18" s="98" t="str">
        <f t="shared" si="12"/>
        <v/>
      </c>
      <c r="AB18" s="98" t="str">
        <f t="shared" si="12"/>
        <v/>
      </c>
      <c r="AC18" s="98" t="str">
        <f t="shared" si="12"/>
        <v/>
      </c>
      <c r="AD18" s="98" t="str">
        <f t="shared" si="12"/>
        <v/>
      </c>
    </row>
    <row r="19" spans="1:30" ht="30.75" thickBot="1" x14ac:dyDescent="0.3">
      <c r="A19" s="5"/>
      <c r="B19" s="5" t="s">
        <v>3</v>
      </c>
      <c r="C19" s="5" t="s">
        <v>0</v>
      </c>
      <c r="D19" s="5" t="s">
        <v>2155</v>
      </c>
      <c r="E19" s="5" t="s">
        <v>2156</v>
      </c>
      <c r="F19" s="5" t="s">
        <v>2154</v>
      </c>
      <c r="G19" s="100" t="s">
        <v>2175</v>
      </c>
      <c r="H19" s="5" t="s">
        <v>2157</v>
      </c>
      <c r="I19" s="51" t="s">
        <v>1</v>
      </c>
      <c r="J19" s="126" t="str">
        <f>CONCATENATE(IFERROR(IF(COLUMNS($J20)-1=LEN((CONCATENATE($I20," ")))-LEN(SUBSTITUTE((CONCATENATE($I20," "))," ","")),
                                                                               RIGHT((CONCATENATE($I20," ")),LEN((CONCATENATE($I20," ")))-SEARCH("°",SUBSTITUTE((CONCATENATE($I20," "))," ","°",COLUMNS($J20)-1))),
         IF(COLUMNS($J20)=1,                          LEFT((CONCATENATE($I20," ")),SEARCH("°",SUBSTITUTE((CONCATENATE($I20," "))," ","°",COLUMNS($J20)))-1),
                                                                               MID((CONCATENATE($I20," ")),SEARCH("°",SUBSTITUTE((CONCATENATE($I20," "))," ","°",COLUMNS($J20)-1))+1,SEARCH("°",SUBSTITUTE((CONCATENATE($I20," "))," ","°",COLUMNS($J20)))-SEARCH("°",SUBSTITUTE((CONCATENATE($I20," "))," ","°",COLUMNS($J20)-1))-1))),"")," ","PŮVODNÍ")</f>
        <v xml:space="preserve"> PŮVODNÍ</v>
      </c>
      <c r="K19" s="127" t="str">
        <f>CONCATENATE(IFERROR(IF(COLUMNS($J20)-1=LEN((CONCATENATE($I20," ")))-LEN(SUBSTITUTE((CONCATENATE($I20," "))," ","")),
                                                                               RIGHT((CONCATENATE($I20," ")),LEN((CONCATENATE($I20," ")))-SEARCH("°",SUBSTITUTE((CONCATENATE($I20," "))," ","°",COLUMNS($J20)-1))),
         IF(COLUMNS($J20)=1,                          LEFT((CONCATENATE($I20," ")),SEARCH("°",SUBSTITUTE((CONCATENATE($I20," "))," ","°",COLUMNS($J20)))-1),
                                                                               MID((CONCATENATE($I20," ")),SEARCH("°",SUBSTITUTE((CONCATENATE($I20," "))," ","°",COLUMNS($J20)-1))+1,SEARCH("°",SUBSTITUTE((CONCATENATE($I20," "))," ","°",COLUMNS($J20)))-SEARCH("°",SUBSTITUTE((CONCATENATE($I20," "))," ","°",COLUMNS($J20)-1))-1))),"")," ","NOVÉ")</f>
        <v xml:space="preserve"> NOVÉ</v>
      </c>
      <c r="L19" s="129" t="str">
        <f>CONCATENATE(IFERROR(IF(COLUMNS($J20:K20)-1=LEN((TRIM($I20)))-LEN(SUBSTITUTE((TRIM($I20))," ","")),                                                                                RIGHT((TRIM($I20)),LEN((TRIM($I20)))-SEARCH("°",SUBSTITUTE((TRIM($I20))," ","°",COLUMNS($J20:K20)-1))),          IF(COLUMNS($J20:K20)=1,                          LEFT((TRIM($I20)),SEARCH("°",SUBSTITUTE((TRIM($I20))," ","°",COLUMNS($J20:K20)))-1),                                                                                MID((TRIM($I20)),SEARCH("°",SUBSTITUTE((TRIM($I20))," ","°",COLUMNS($J20:K20)-1))+1,SEARCH("°",SUBSTITUTE((TRIM($I20))," ","°",COLUMNS($J20:K20)))-SEARCH("°",SUBSTITUTE((TRIM($I20))," ","°",COLUMNS($J20:K20)-1))-1))),"")," ","PŮVODNÍ")</f>
        <v xml:space="preserve"> PŮVODNÍ</v>
      </c>
      <c r="M19" s="130" t="str">
        <f>CONCATENATE(IFERROR(IF(COLUMNS($J20:K20)-1=LEN((TRIM($I20)))-LEN(SUBSTITUTE((TRIM($I20))," ","")),                                                                                RIGHT((TRIM($I20)),LEN((TRIM($I20)))-SEARCH("°",SUBSTITUTE((TRIM($I20))," ","°",COLUMNS($J20:K20)-1))),          IF(COLUMNS($J20:K20)=1,                          LEFT((TRIM($I20)),SEARCH("°",SUBSTITUTE((TRIM($I20))," ","°",COLUMNS($J20:K20)))-1),                                                                                MID((TRIM($I20)),SEARCH("°",SUBSTITUTE((TRIM($I20))," ","°",COLUMNS($J20:K20)-1))+1,SEARCH("°",SUBSTITUTE((TRIM($I20))," ","°",COLUMNS($J20:K20)))-SEARCH("°",SUBSTITUTE((TRIM($I20))," ","°",COLUMNS($J20:K20)-1))-1))),"")," ","NOVÉ")</f>
        <v xml:space="preserve"> NOVÉ</v>
      </c>
      <c r="N19" s="126" t="str">
        <f>CONCATENATE(IFERROR(IF(COLUMNS($J20:L20)-1=LEN((TRIM($I20)))-LEN(SUBSTITUTE((TRIM($I20))," ","")),                                                                                RIGHT((TRIM($I20)),LEN((TRIM($I20)))-SEARCH("°",SUBSTITUTE((TRIM($I20))," ","°",COLUMNS($J20:L20)-1))),          IF(COLUMNS($J20:L20)=1,                          LEFT((TRIM($I20)),SEARCH("°",SUBSTITUTE((TRIM($I20))," ","°",COLUMNS($J20:L20)))-1),                                                                                MID((TRIM($I20)),SEARCH("°",SUBSTITUTE((TRIM($I20))," ","°",COLUMNS($J20:L20)-1))+1,SEARCH("°",SUBSTITUTE((TRIM($I20))," ","°",COLUMNS($J20:L20)))-SEARCH("°",SUBSTITUTE((TRIM($I20))," ","°",COLUMNS($J20:L20)-1))-1))),"")," ","PŮVODNÍ")</f>
        <v xml:space="preserve"> PŮVODNÍ</v>
      </c>
      <c r="O19" s="127" t="str">
        <f>CONCATENATE(IFERROR(IF(COLUMNS($J20:L20)-1=LEN((TRIM($I20)))-LEN(SUBSTITUTE((TRIM($I20))," ","")),                                                                                RIGHT((TRIM($I20)),LEN((TRIM($I20)))-SEARCH("°",SUBSTITUTE((TRIM($I20))," ","°",COLUMNS($J20:L20)-1))),          IF(COLUMNS($J20:L20)=1,                          LEFT((TRIM($I20)),SEARCH("°",SUBSTITUTE((TRIM($I20))," ","°",COLUMNS($J20:L20)))-1),                                                                                MID((TRIM($I20)),SEARCH("°",SUBSTITUTE((TRIM($I20))," ","°",COLUMNS($J20:L20)-1))+1,SEARCH("°",SUBSTITUTE((TRIM($I20))," ","°",COLUMNS($J20:L20)))-SEARCH("°",SUBSTITUTE((TRIM($I20))," ","°",COLUMNS($J20:L20)-1))-1))),"")," ","NOVÉ")</f>
        <v xml:space="preserve"> NOVÉ</v>
      </c>
      <c r="P19" s="129" t="str">
        <f>CONCATENATE(IFERROR(IF(COLUMNS($J20:M20)-1=LEN((TRIM($I20)))-LEN(SUBSTITUTE((TRIM($I20))," ","")),                                                                                RIGHT((TRIM($I20)),LEN((TRIM($I20)))-SEARCH("°",SUBSTITUTE((TRIM($I20))," ","°",COLUMNS($J20:M20)-1))),          IF(COLUMNS($J20:M20)=1,                          LEFT((TRIM($I20)),SEARCH("°",SUBSTITUTE((TRIM($I20))," ","°",COLUMNS($J20:M20)))-1),                                                                                MID((TRIM($I20)),SEARCH("°",SUBSTITUTE((TRIM($I20))," ","°",COLUMNS($J20:M20)-1))+1,SEARCH("°",SUBSTITUTE((TRIM($I20))," ","°",COLUMNS($J20:M20)))-SEARCH("°",SUBSTITUTE((TRIM($I20))," ","°",COLUMNS($J20:M20)-1))-1))),"")," ","PŮVODNÍ")</f>
        <v xml:space="preserve"> PŮVODNÍ</v>
      </c>
      <c r="Q19" s="130" t="str">
        <f>CONCATENATE(IFERROR(IF(COLUMNS($J20:M20)-1=LEN((TRIM($I20)))-LEN(SUBSTITUTE((TRIM($I20))," ","")),                                                                                RIGHT((TRIM($I20)),LEN((TRIM($I20)))-SEARCH("°",SUBSTITUTE((TRIM($I20))," ","°",COLUMNS($J20:M20)-1))),          IF(COLUMNS($J20:M20)=1,                          LEFT((TRIM($I20)),SEARCH("°",SUBSTITUTE((TRIM($I20))," ","°",COLUMNS($J20:M20)))-1),                                                                                MID((TRIM($I20)),SEARCH("°",SUBSTITUTE((TRIM($I20))," ","°",COLUMNS($J20:M20)-1))+1,SEARCH("°",SUBSTITUTE((TRIM($I20))," ","°",COLUMNS($J20:M20)))-SEARCH("°",SUBSTITUTE((TRIM($I20))," ","°",COLUMNS($J20:M20)-1))-1))),"")," ","NOVÉ")</f>
        <v xml:space="preserve"> NOVÉ</v>
      </c>
      <c r="R19" s="126" t="str">
        <f>CONCATENATE(IFERROR(IF(COLUMNS($J20:N20)-1=LEN((TRIM($I20)))-LEN(SUBSTITUTE((TRIM($I20))," ","")),                                                                                RIGHT((TRIM($I20)),LEN((TRIM($I20)))-SEARCH("°",SUBSTITUTE((TRIM($I20))," ","°",COLUMNS($J20:N20)-1))),          IF(COLUMNS($J20:N20)=1,                          LEFT((TRIM($I20)),SEARCH("°",SUBSTITUTE((TRIM($I20))," ","°",COLUMNS($J20:N20)))-1),                                                                                MID((TRIM($I20)),SEARCH("°",SUBSTITUTE((TRIM($I20))," ","°",COLUMNS($J20:N20)-1))+1,SEARCH("°",SUBSTITUTE((TRIM($I20))," ","°",COLUMNS($J20:N20)))-SEARCH("°",SUBSTITUTE((TRIM($I20))," ","°",COLUMNS($J20:N20)-1))-1))),"")," ","PŮVODNÍ")</f>
        <v xml:space="preserve"> PŮVODNÍ</v>
      </c>
      <c r="S19" s="100" t="str">
        <f>CONCATENATE(IFERROR(IF(COLUMNS($J20:N20)-1=LEN((TRIM($I20)))-LEN(SUBSTITUTE((TRIM($I20))," ","")),                                                                                RIGHT((TRIM($I20)),LEN((TRIM($I20)))-SEARCH("°",SUBSTITUTE((TRIM($I20))," ","°",COLUMNS($J20:N20)-1))),          IF(COLUMNS($J20:N20)=1,                          LEFT((TRIM($I20)),SEARCH("°",SUBSTITUTE((TRIM($I20))," ","°",COLUMNS($J20:N20)))-1),                                                                                MID((TRIM($I20)),SEARCH("°",SUBSTITUTE((TRIM($I20))," ","°",COLUMNS($J20:N20)-1))+1,SEARCH("°",SUBSTITUTE((TRIM($I20))," ","°",COLUMNS($J20:N20)))-SEARCH("°",SUBSTITUTE((TRIM($I20))," ","°",COLUMNS($J20:N20)-1))-1))),"")," ","NOVÉ")</f>
        <v xml:space="preserve"> NOVÉ</v>
      </c>
      <c r="T19" s="131" t="s">
        <v>2187</v>
      </c>
      <c r="U19" s="64"/>
      <c r="V19" s="48"/>
      <c r="W19" s="48"/>
      <c r="X19" s="48"/>
      <c r="Y19" s="48"/>
      <c r="Z19" s="48"/>
      <c r="AA19" s="48"/>
      <c r="AB19" s="48"/>
      <c r="AC19" s="48"/>
      <c r="AD19" s="48"/>
    </row>
    <row r="20" spans="1:30" ht="15.75" thickBot="1" x14ac:dyDescent="0.3">
      <c r="A20" s="146" t="str">
        <f t="shared" ref="A20" si="13">IF(B20&lt;&gt;"",A18+1," ")</f>
        <v xml:space="preserve"> </v>
      </c>
      <c r="B20" s="59"/>
      <c r="C20" s="45"/>
      <c r="D20" s="46"/>
      <c r="E20" s="4"/>
      <c r="F20" s="59"/>
      <c r="G20" s="110" t="str">
        <f>IF(F20="","",VLOOKUP(F20,ČÍSELNÍK!$A$2:$B$448,2))</f>
        <v/>
      </c>
      <c r="H20" s="46"/>
      <c r="I20" s="109"/>
      <c r="J20" s="121"/>
      <c r="K20" s="122"/>
      <c r="L20" s="120"/>
      <c r="M20" s="123"/>
      <c r="N20" s="121"/>
      <c r="O20" s="122"/>
      <c r="P20" s="120"/>
      <c r="Q20" s="123"/>
      <c r="R20" s="121"/>
      <c r="S20" s="97"/>
      <c r="T20" s="128"/>
      <c r="U20" s="98" t="str">
        <f t="shared" ref="U20:AD20" si="14">IF(J20&lt;&gt;"",(J19 &amp; "***" &amp;J20),"")</f>
        <v/>
      </c>
      <c r="V20" s="98" t="str">
        <f t="shared" si="14"/>
        <v/>
      </c>
      <c r="W20" s="98" t="str">
        <f t="shared" si="14"/>
        <v/>
      </c>
      <c r="X20" s="98" t="str">
        <f t="shared" si="14"/>
        <v/>
      </c>
      <c r="Y20" s="98" t="str">
        <f t="shared" si="14"/>
        <v/>
      </c>
      <c r="Z20" s="98" t="str">
        <f t="shared" si="14"/>
        <v/>
      </c>
      <c r="AA20" s="98" t="str">
        <f t="shared" si="14"/>
        <v/>
      </c>
      <c r="AB20" s="98" t="str">
        <f t="shared" si="14"/>
        <v/>
      </c>
      <c r="AC20" s="98" t="str">
        <f t="shared" si="14"/>
        <v/>
      </c>
      <c r="AD20" s="98" t="str">
        <f t="shared" si="14"/>
        <v/>
      </c>
    </row>
    <row r="21" spans="1:30" ht="30.75" thickBot="1" x14ac:dyDescent="0.3">
      <c r="A21" s="5"/>
      <c r="B21" s="5" t="s">
        <v>3</v>
      </c>
      <c r="C21" s="5" t="s">
        <v>0</v>
      </c>
      <c r="D21" s="5" t="s">
        <v>2155</v>
      </c>
      <c r="E21" s="5" t="s">
        <v>2156</v>
      </c>
      <c r="F21" s="5" t="s">
        <v>2154</v>
      </c>
      <c r="G21" s="100" t="s">
        <v>2175</v>
      </c>
      <c r="H21" s="5" t="s">
        <v>2157</v>
      </c>
      <c r="I21" s="51" t="s">
        <v>1</v>
      </c>
      <c r="J21" s="126" t="str">
        <f>CONCATENATE(IFERROR(IF(COLUMNS($J22)-1=LEN((CONCATENATE($I22," ")))-LEN(SUBSTITUTE((CONCATENATE($I22," "))," ","")),
                                                                               RIGHT((CONCATENATE($I22," ")),LEN((CONCATENATE($I22," ")))-SEARCH("°",SUBSTITUTE((CONCATENATE($I22," "))," ","°",COLUMNS($J22)-1))),
         IF(COLUMNS($J22)=1,                          LEFT((CONCATENATE($I22," ")),SEARCH("°",SUBSTITUTE((CONCATENATE($I22," "))," ","°",COLUMNS($J22)))-1),
                                                                               MID((CONCATENATE($I22," ")),SEARCH("°",SUBSTITUTE((CONCATENATE($I22," "))," ","°",COLUMNS($J22)-1))+1,SEARCH("°",SUBSTITUTE((CONCATENATE($I22," "))," ","°",COLUMNS($J22)))-SEARCH("°",SUBSTITUTE((CONCATENATE($I22," "))," ","°",COLUMNS($J22)-1))-1))),"")," ","PŮVODNÍ")</f>
        <v xml:space="preserve"> PŮVODNÍ</v>
      </c>
      <c r="K21" s="127" t="str">
        <f>CONCATENATE(IFERROR(IF(COLUMNS($J22)-1=LEN((CONCATENATE($I22," ")))-LEN(SUBSTITUTE((CONCATENATE($I22," "))," ","")),
                                                                               RIGHT((CONCATENATE($I22," ")),LEN((CONCATENATE($I22," ")))-SEARCH("°",SUBSTITUTE((CONCATENATE($I22," "))," ","°",COLUMNS($J22)-1))),
         IF(COLUMNS($J22)=1,                          LEFT((CONCATENATE($I22," ")),SEARCH("°",SUBSTITUTE((CONCATENATE($I22," "))," ","°",COLUMNS($J22)))-1),
                                                                               MID((CONCATENATE($I22," ")),SEARCH("°",SUBSTITUTE((CONCATENATE($I22," "))," ","°",COLUMNS($J22)-1))+1,SEARCH("°",SUBSTITUTE((CONCATENATE($I22," "))," ","°",COLUMNS($J22)))-SEARCH("°",SUBSTITUTE((CONCATENATE($I22," "))," ","°",COLUMNS($J22)-1))-1))),"")," ","NOVÉ")</f>
        <v xml:space="preserve"> NOVÉ</v>
      </c>
      <c r="L21" s="129" t="str">
        <f>CONCATENATE(IFERROR(IF(COLUMNS($J22:K22)-1=LEN((TRIM($I22)))-LEN(SUBSTITUTE((TRIM($I22))," ","")),                                                                                RIGHT((TRIM($I22)),LEN((TRIM($I22)))-SEARCH("°",SUBSTITUTE((TRIM($I22))," ","°",COLUMNS($J22:K22)-1))),          IF(COLUMNS($J22:K22)=1,                          LEFT((TRIM($I22)),SEARCH("°",SUBSTITUTE((TRIM($I22))," ","°",COLUMNS($J22:K22)))-1),                                                                                MID((TRIM($I22)),SEARCH("°",SUBSTITUTE((TRIM($I22))," ","°",COLUMNS($J22:K22)-1))+1,SEARCH("°",SUBSTITUTE((TRIM($I22))," ","°",COLUMNS($J22:K22)))-SEARCH("°",SUBSTITUTE((TRIM($I22))," ","°",COLUMNS($J22:K22)-1))-1))),"")," ","PŮVODNÍ")</f>
        <v xml:space="preserve"> PŮVODNÍ</v>
      </c>
      <c r="M21" s="130" t="str">
        <f>CONCATENATE(IFERROR(IF(COLUMNS($J22:K22)-1=LEN((TRIM($I22)))-LEN(SUBSTITUTE((TRIM($I22))," ","")),                                                                                RIGHT((TRIM($I22)),LEN((TRIM($I22)))-SEARCH("°",SUBSTITUTE((TRIM($I22))," ","°",COLUMNS($J22:K22)-1))),          IF(COLUMNS($J22:K22)=1,                          LEFT((TRIM($I22)),SEARCH("°",SUBSTITUTE((TRIM($I22))," ","°",COLUMNS($J22:K22)))-1),                                                                                MID((TRIM($I22)),SEARCH("°",SUBSTITUTE((TRIM($I22))," ","°",COLUMNS($J22:K22)-1))+1,SEARCH("°",SUBSTITUTE((TRIM($I22))," ","°",COLUMNS($J22:K22)))-SEARCH("°",SUBSTITUTE((TRIM($I22))," ","°",COLUMNS($J22:K22)-1))-1))),"")," ","NOVÉ")</f>
        <v xml:space="preserve"> NOVÉ</v>
      </c>
      <c r="N21" s="126" t="str">
        <f>CONCATENATE(IFERROR(IF(COLUMNS($J22:L22)-1=LEN((TRIM($I22)))-LEN(SUBSTITUTE((TRIM($I22))," ","")),                                                                                RIGHT((TRIM($I22)),LEN((TRIM($I22)))-SEARCH("°",SUBSTITUTE((TRIM($I22))," ","°",COLUMNS($J22:L22)-1))),          IF(COLUMNS($J22:L22)=1,                          LEFT((TRIM($I22)),SEARCH("°",SUBSTITUTE((TRIM($I22))," ","°",COLUMNS($J22:L22)))-1),                                                                                MID((TRIM($I22)),SEARCH("°",SUBSTITUTE((TRIM($I22))," ","°",COLUMNS($J22:L22)-1))+1,SEARCH("°",SUBSTITUTE((TRIM($I22))," ","°",COLUMNS($J22:L22)))-SEARCH("°",SUBSTITUTE((TRIM($I22))," ","°",COLUMNS($J22:L22)-1))-1))),"")," ","PŮVODNÍ")</f>
        <v xml:space="preserve"> PŮVODNÍ</v>
      </c>
      <c r="O21" s="127" t="str">
        <f>CONCATENATE(IFERROR(IF(COLUMNS($J22:L22)-1=LEN((TRIM($I22)))-LEN(SUBSTITUTE((TRIM($I22))," ","")),                                                                                RIGHT((TRIM($I22)),LEN((TRIM($I22)))-SEARCH("°",SUBSTITUTE((TRIM($I22))," ","°",COLUMNS($J22:L22)-1))),          IF(COLUMNS($J22:L22)=1,                          LEFT((TRIM($I22)),SEARCH("°",SUBSTITUTE((TRIM($I22))," ","°",COLUMNS($J22:L22)))-1),                                                                                MID((TRIM($I22)),SEARCH("°",SUBSTITUTE((TRIM($I22))," ","°",COLUMNS($J22:L22)-1))+1,SEARCH("°",SUBSTITUTE((TRIM($I22))," ","°",COLUMNS($J22:L22)))-SEARCH("°",SUBSTITUTE((TRIM($I22))," ","°",COLUMNS($J22:L22)-1))-1))),"")," ","NOVÉ")</f>
        <v xml:space="preserve"> NOVÉ</v>
      </c>
      <c r="P21" s="129" t="str">
        <f>CONCATENATE(IFERROR(IF(COLUMNS($J22:M22)-1=LEN((TRIM($I22)))-LEN(SUBSTITUTE((TRIM($I22))," ","")),                                                                                RIGHT((TRIM($I22)),LEN((TRIM($I22)))-SEARCH("°",SUBSTITUTE((TRIM($I22))," ","°",COLUMNS($J22:M22)-1))),          IF(COLUMNS($J22:M22)=1,                          LEFT((TRIM($I22)),SEARCH("°",SUBSTITUTE((TRIM($I22))," ","°",COLUMNS($J22:M22)))-1),                                                                                MID((TRIM($I22)),SEARCH("°",SUBSTITUTE((TRIM($I22))," ","°",COLUMNS($J22:M22)-1))+1,SEARCH("°",SUBSTITUTE((TRIM($I22))," ","°",COLUMNS($J22:M22)))-SEARCH("°",SUBSTITUTE((TRIM($I22))," ","°",COLUMNS($J22:M22)-1))-1))),"")," ","PŮVODNÍ")</f>
        <v xml:space="preserve"> PŮVODNÍ</v>
      </c>
      <c r="Q21" s="130" t="str">
        <f>CONCATENATE(IFERROR(IF(COLUMNS($J22:M22)-1=LEN((TRIM($I22)))-LEN(SUBSTITUTE((TRIM($I22))," ","")),                                                                                RIGHT((TRIM($I22)),LEN((TRIM($I22)))-SEARCH("°",SUBSTITUTE((TRIM($I22))," ","°",COLUMNS($J22:M22)-1))),          IF(COLUMNS($J22:M22)=1,                          LEFT((TRIM($I22)),SEARCH("°",SUBSTITUTE((TRIM($I22))," ","°",COLUMNS($J22:M22)))-1),                                                                                MID((TRIM($I22)),SEARCH("°",SUBSTITUTE((TRIM($I22))," ","°",COLUMNS($J22:M22)-1))+1,SEARCH("°",SUBSTITUTE((TRIM($I22))," ","°",COLUMNS($J22:M22)))-SEARCH("°",SUBSTITUTE((TRIM($I22))," ","°",COLUMNS($J22:M22)-1))-1))),"")," ","NOVÉ")</f>
        <v xml:space="preserve"> NOVÉ</v>
      </c>
      <c r="R21" s="126" t="str">
        <f>CONCATENATE(IFERROR(IF(COLUMNS($J22:N22)-1=LEN((TRIM($I22)))-LEN(SUBSTITUTE((TRIM($I22))," ","")),                                                                                RIGHT((TRIM($I22)),LEN((TRIM($I22)))-SEARCH("°",SUBSTITUTE((TRIM($I22))," ","°",COLUMNS($J22:N22)-1))),          IF(COLUMNS($J22:N22)=1,                          LEFT((TRIM($I22)),SEARCH("°",SUBSTITUTE((TRIM($I22))," ","°",COLUMNS($J22:N22)))-1),                                                                                MID((TRIM($I22)),SEARCH("°",SUBSTITUTE((TRIM($I22))," ","°",COLUMNS($J22:N22)-1))+1,SEARCH("°",SUBSTITUTE((TRIM($I22))," ","°",COLUMNS($J22:N22)))-SEARCH("°",SUBSTITUTE((TRIM($I22))," ","°",COLUMNS($J22:N22)-1))-1))),"")," ","PŮVODNÍ")</f>
        <v xml:space="preserve"> PŮVODNÍ</v>
      </c>
      <c r="S21" s="100" t="str">
        <f>CONCATENATE(IFERROR(IF(COLUMNS($J22:N22)-1=LEN((TRIM($I22)))-LEN(SUBSTITUTE((TRIM($I22))," ","")),                                                                                RIGHT((TRIM($I22)),LEN((TRIM($I22)))-SEARCH("°",SUBSTITUTE((TRIM($I22))," ","°",COLUMNS($J22:N22)-1))),          IF(COLUMNS($J22:N22)=1,                          LEFT((TRIM($I22)),SEARCH("°",SUBSTITUTE((TRIM($I22))," ","°",COLUMNS($J22:N22)))-1),                                                                                MID((TRIM($I22)),SEARCH("°",SUBSTITUTE((TRIM($I22))," ","°",COLUMNS($J22:N22)-1))+1,SEARCH("°",SUBSTITUTE((TRIM($I22))," ","°",COLUMNS($J22:N22)))-SEARCH("°",SUBSTITUTE((TRIM($I22))," ","°",COLUMNS($J22:N22)-1))-1))),"")," ","NOVÉ")</f>
        <v xml:space="preserve"> NOVÉ</v>
      </c>
      <c r="T21" s="131" t="s">
        <v>2187</v>
      </c>
      <c r="U21" s="64"/>
      <c r="V21" s="48"/>
      <c r="W21" s="48"/>
      <c r="X21" s="48"/>
      <c r="Y21" s="48"/>
      <c r="Z21" s="48"/>
      <c r="AA21" s="48"/>
      <c r="AB21" s="48"/>
      <c r="AC21" s="48"/>
      <c r="AD21" s="48"/>
    </row>
    <row r="22" spans="1:30" ht="15.75" thickBot="1" x14ac:dyDescent="0.3">
      <c r="A22" s="146" t="str">
        <f t="shared" ref="A22" si="15">IF(B22&lt;&gt;"",A20+1," ")</f>
        <v xml:space="preserve"> </v>
      </c>
      <c r="B22" s="59"/>
      <c r="C22" s="45"/>
      <c r="D22" s="46"/>
      <c r="E22" s="4"/>
      <c r="F22" s="59"/>
      <c r="G22" s="110" t="str">
        <f>IF(F22="","",VLOOKUP(F22,ČÍSELNÍK!$A$2:$B$448,2))</f>
        <v/>
      </c>
      <c r="H22" s="46"/>
      <c r="I22" s="109"/>
      <c r="J22" s="121"/>
      <c r="K22" s="122"/>
      <c r="L22" s="120"/>
      <c r="M22" s="123"/>
      <c r="N22" s="121"/>
      <c r="O22" s="122"/>
      <c r="P22" s="120"/>
      <c r="Q22" s="123"/>
      <c r="R22" s="121"/>
      <c r="S22" s="97"/>
      <c r="T22" s="128"/>
      <c r="U22" s="98" t="str">
        <f t="shared" ref="U22:AD22" si="16">IF(J22&lt;&gt;"",(J21 &amp; "***" &amp;J22),"")</f>
        <v/>
      </c>
      <c r="V22" s="98" t="str">
        <f t="shared" si="16"/>
        <v/>
      </c>
      <c r="W22" s="98" t="str">
        <f t="shared" si="16"/>
        <v/>
      </c>
      <c r="X22" s="98" t="str">
        <f t="shared" si="16"/>
        <v/>
      </c>
      <c r="Y22" s="98" t="str">
        <f t="shared" si="16"/>
        <v/>
      </c>
      <c r="Z22" s="98" t="str">
        <f t="shared" si="16"/>
        <v/>
      </c>
      <c r="AA22" s="98" t="str">
        <f t="shared" si="16"/>
        <v/>
      </c>
      <c r="AB22" s="98" t="str">
        <f t="shared" si="16"/>
        <v/>
      </c>
      <c r="AC22" s="98" t="str">
        <f t="shared" si="16"/>
        <v/>
      </c>
      <c r="AD22" s="98" t="str">
        <f t="shared" si="16"/>
        <v/>
      </c>
    </row>
    <row r="23" spans="1:30" ht="30.75" thickBot="1" x14ac:dyDescent="0.3">
      <c r="A23" s="5"/>
      <c r="B23" s="5" t="s">
        <v>3</v>
      </c>
      <c r="C23" s="5" t="s">
        <v>0</v>
      </c>
      <c r="D23" s="5" t="s">
        <v>2155</v>
      </c>
      <c r="E23" s="5" t="s">
        <v>2156</v>
      </c>
      <c r="F23" s="5" t="s">
        <v>2154</v>
      </c>
      <c r="G23" s="100" t="s">
        <v>2175</v>
      </c>
      <c r="H23" s="5" t="s">
        <v>2157</v>
      </c>
      <c r="I23" s="51" t="s">
        <v>1</v>
      </c>
      <c r="J23" s="126" t="str">
        <f>CONCATENATE(IFERROR(IF(COLUMNS($J24)-1=LEN((CONCATENATE($I24," ")))-LEN(SUBSTITUTE((CONCATENATE($I24," "))," ","")),
                                                                               RIGHT((CONCATENATE($I24," ")),LEN((CONCATENATE($I24," ")))-SEARCH("°",SUBSTITUTE((CONCATENATE($I24," "))," ","°",COLUMNS($J24)-1))),
         IF(COLUMNS($J24)=1,                          LEFT((CONCATENATE($I24," ")),SEARCH("°",SUBSTITUTE((CONCATENATE($I24," "))," ","°",COLUMNS($J24)))-1),
                                                                               MID((CONCATENATE($I24," ")),SEARCH("°",SUBSTITUTE((CONCATENATE($I24," "))," ","°",COLUMNS($J24)-1))+1,SEARCH("°",SUBSTITUTE((CONCATENATE($I24," "))," ","°",COLUMNS($J24)))-SEARCH("°",SUBSTITUTE((CONCATENATE($I24," "))," ","°",COLUMNS($J24)-1))-1))),"")," ","PŮVODNÍ")</f>
        <v xml:space="preserve"> PŮVODNÍ</v>
      </c>
      <c r="K23" s="127" t="str">
        <f>CONCATENATE(IFERROR(IF(COLUMNS($J24)-1=LEN((CONCATENATE($I24," ")))-LEN(SUBSTITUTE((CONCATENATE($I24," "))," ","")),
                                                                               RIGHT((CONCATENATE($I24," ")),LEN((CONCATENATE($I24," ")))-SEARCH("°",SUBSTITUTE((CONCATENATE($I24," "))," ","°",COLUMNS($J24)-1))),
         IF(COLUMNS($J24)=1,                          LEFT((CONCATENATE($I24," ")),SEARCH("°",SUBSTITUTE((CONCATENATE($I24," "))," ","°",COLUMNS($J24)))-1),
                                                                               MID((CONCATENATE($I24," ")),SEARCH("°",SUBSTITUTE((CONCATENATE($I24," "))," ","°",COLUMNS($J24)-1))+1,SEARCH("°",SUBSTITUTE((CONCATENATE($I24," "))," ","°",COLUMNS($J24)))-SEARCH("°",SUBSTITUTE((CONCATENATE($I24," "))," ","°",COLUMNS($J24)-1))-1))),"")," ","NOVÉ")</f>
        <v xml:space="preserve"> NOVÉ</v>
      </c>
      <c r="L23" s="129" t="str">
        <f>CONCATENATE(IFERROR(IF(COLUMNS($J24:K24)-1=LEN((TRIM($I24)))-LEN(SUBSTITUTE((TRIM($I24))," ","")),                                                                                RIGHT((TRIM($I24)),LEN((TRIM($I24)))-SEARCH("°",SUBSTITUTE((TRIM($I24))," ","°",COLUMNS($J24:K24)-1))),          IF(COLUMNS($J24:K24)=1,                          LEFT((TRIM($I24)),SEARCH("°",SUBSTITUTE((TRIM($I24))," ","°",COLUMNS($J24:K24)))-1),                                                                                MID((TRIM($I24)),SEARCH("°",SUBSTITUTE((TRIM($I24))," ","°",COLUMNS($J24:K24)-1))+1,SEARCH("°",SUBSTITUTE((TRIM($I24))," ","°",COLUMNS($J24:K24)))-SEARCH("°",SUBSTITUTE((TRIM($I24))," ","°",COLUMNS($J24:K24)-1))-1))),"")," ","PŮVODNÍ")</f>
        <v xml:space="preserve"> PŮVODNÍ</v>
      </c>
      <c r="M23" s="130" t="str">
        <f>CONCATENATE(IFERROR(IF(COLUMNS($J24:K24)-1=LEN((TRIM($I24)))-LEN(SUBSTITUTE((TRIM($I24))," ","")),                                                                                RIGHT((TRIM($I24)),LEN((TRIM($I24)))-SEARCH("°",SUBSTITUTE((TRIM($I24))," ","°",COLUMNS($J24:K24)-1))),          IF(COLUMNS($J24:K24)=1,                          LEFT((TRIM($I24)),SEARCH("°",SUBSTITUTE((TRIM($I24))," ","°",COLUMNS($J24:K24)))-1),                                                                                MID((TRIM($I24)),SEARCH("°",SUBSTITUTE((TRIM($I24))," ","°",COLUMNS($J24:K24)-1))+1,SEARCH("°",SUBSTITUTE((TRIM($I24))," ","°",COLUMNS($J24:K24)))-SEARCH("°",SUBSTITUTE((TRIM($I24))," ","°",COLUMNS($J24:K24)-1))-1))),"")," ","NOVÉ")</f>
        <v xml:space="preserve"> NOVÉ</v>
      </c>
      <c r="N23" s="126" t="str">
        <f>CONCATENATE(IFERROR(IF(COLUMNS($J24:L24)-1=LEN((TRIM($I24)))-LEN(SUBSTITUTE((TRIM($I24))," ","")),                                                                                RIGHT((TRIM($I24)),LEN((TRIM($I24)))-SEARCH("°",SUBSTITUTE((TRIM($I24))," ","°",COLUMNS($J24:L24)-1))),          IF(COLUMNS($J24:L24)=1,                          LEFT((TRIM($I24)),SEARCH("°",SUBSTITUTE((TRIM($I24))," ","°",COLUMNS($J24:L24)))-1),                                                                                MID((TRIM($I24)),SEARCH("°",SUBSTITUTE((TRIM($I24))," ","°",COLUMNS($J24:L24)-1))+1,SEARCH("°",SUBSTITUTE((TRIM($I24))," ","°",COLUMNS($J24:L24)))-SEARCH("°",SUBSTITUTE((TRIM($I24))," ","°",COLUMNS($J24:L24)-1))-1))),"")," ","PŮVODNÍ")</f>
        <v xml:space="preserve"> PŮVODNÍ</v>
      </c>
      <c r="O23" s="127" t="str">
        <f>CONCATENATE(IFERROR(IF(COLUMNS($J24:L24)-1=LEN((TRIM($I24)))-LEN(SUBSTITUTE((TRIM($I24))," ","")),                                                                                RIGHT((TRIM($I24)),LEN((TRIM($I24)))-SEARCH("°",SUBSTITUTE((TRIM($I24))," ","°",COLUMNS($J24:L24)-1))),          IF(COLUMNS($J24:L24)=1,                          LEFT((TRIM($I24)),SEARCH("°",SUBSTITUTE((TRIM($I24))," ","°",COLUMNS($J24:L24)))-1),                                                                                MID((TRIM($I24)),SEARCH("°",SUBSTITUTE((TRIM($I24))," ","°",COLUMNS($J24:L24)-1))+1,SEARCH("°",SUBSTITUTE((TRIM($I24))," ","°",COLUMNS($J24:L24)))-SEARCH("°",SUBSTITUTE((TRIM($I24))," ","°",COLUMNS($J24:L24)-1))-1))),"")," ","NOVÉ")</f>
        <v xml:space="preserve"> NOVÉ</v>
      </c>
      <c r="P23" s="129" t="str">
        <f>CONCATENATE(IFERROR(IF(COLUMNS($J24:M24)-1=LEN((TRIM($I24)))-LEN(SUBSTITUTE((TRIM($I24))," ","")),                                                                                RIGHT((TRIM($I24)),LEN((TRIM($I24)))-SEARCH("°",SUBSTITUTE((TRIM($I24))," ","°",COLUMNS($J24:M24)-1))),          IF(COLUMNS($J24:M24)=1,                          LEFT((TRIM($I24)),SEARCH("°",SUBSTITUTE((TRIM($I24))," ","°",COLUMNS($J24:M24)))-1),                                                                                MID((TRIM($I24)),SEARCH("°",SUBSTITUTE((TRIM($I24))," ","°",COLUMNS($J24:M24)-1))+1,SEARCH("°",SUBSTITUTE((TRIM($I24))," ","°",COLUMNS($J24:M24)))-SEARCH("°",SUBSTITUTE((TRIM($I24))," ","°",COLUMNS($J24:M24)-1))-1))),"")," ","PŮVODNÍ")</f>
        <v xml:space="preserve"> PŮVODNÍ</v>
      </c>
      <c r="Q23" s="130" t="str">
        <f>CONCATENATE(IFERROR(IF(COLUMNS($J24:M24)-1=LEN((TRIM($I24)))-LEN(SUBSTITUTE((TRIM($I24))," ","")),                                                                                RIGHT((TRIM($I24)),LEN((TRIM($I24)))-SEARCH("°",SUBSTITUTE((TRIM($I24))," ","°",COLUMNS($J24:M24)-1))),          IF(COLUMNS($J24:M24)=1,                          LEFT((TRIM($I24)),SEARCH("°",SUBSTITUTE((TRIM($I24))," ","°",COLUMNS($J24:M24)))-1),                                                                                MID((TRIM($I24)),SEARCH("°",SUBSTITUTE((TRIM($I24))," ","°",COLUMNS($J24:M24)-1))+1,SEARCH("°",SUBSTITUTE((TRIM($I24))," ","°",COLUMNS($J24:M24)))-SEARCH("°",SUBSTITUTE((TRIM($I24))," ","°",COLUMNS($J24:M24)-1))-1))),"")," ","NOVÉ")</f>
        <v xml:space="preserve"> NOVÉ</v>
      </c>
      <c r="R23" s="126" t="str">
        <f>CONCATENATE(IFERROR(IF(COLUMNS($J24:N24)-1=LEN((TRIM($I24)))-LEN(SUBSTITUTE((TRIM($I24))," ","")),                                                                                RIGHT((TRIM($I24)),LEN((TRIM($I24)))-SEARCH("°",SUBSTITUTE((TRIM($I24))," ","°",COLUMNS($J24:N24)-1))),          IF(COLUMNS($J24:N24)=1,                          LEFT((TRIM($I24)),SEARCH("°",SUBSTITUTE((TRIM($I24))," ","°",COLUMNS($J24:N24)))-1),                                                                                MID((TRIM($I24)),SEARCH("°",SUBSTITUTE((TRIM($I24))," ","°",COLUMNS($J24:N24)-1))+1,SEARCH("°",SUBSTITUTE((TRIM($I24))," ","°",COLUMNS($J24:N24)))-SEARCH("°",SUBSTITUTE((TRIM($I24))," ","°",COLUMNS($J24:N24)-1))-1))),"")," ","PŮVODNÍ")</f>
        <v xml:space="preserve"> PŮVODNÍ</v>
      </c>
      <c r="S23" s="100" t="str">
        <f>CONCATENATE(IFERROR(IF(COLUMNS($J24:N24)-1=LEN((TRIM($I24)))-LEN(SUBSTITUTE((TRIM($I24))," ","")),                                                                                RIGHT((TRIM($I24)),LEN((TRIM($I24)))-SEARCH("°",SUBSTITUTE((TRIM($I24))," ","°",COLUMNS($J24:N24)-1))),          IF(COLUMNS($J24:N24)=1,                          LEFT((TRIM($I24)),SEARCH("°",SUBSTITUTE((TRIM($I24))," ","°",COLUMNS($J24:N24)))-1),                                                                                MID((TRIM($I24)),SEARCH("°",SUBSTITUTE((TRIM($I24))," ","°",COLUMNS($J24:N24)-1))+1,SEARCH("°",SUBSTITUTE((TRIM($I24))," ","°",COLUMNS($J24:N24)))-SEARCH("°",SUBSTITUTE((TRIM($I24))," ","°",COLUMNS($J24:N24)-1))-1))),"")," ","NOVÉ")</f>
        <v xml:space="preserve"> NOVÉ</v>
      </c>
      <c r="T23" s="131" t="s">
        <v>2187</v>
      </c>
      <c r="U23" s="64"/>
      <c r="V23" s="48"/>
      <c r="W23" s="48"/>
      <c r="X23" s="48"/>
      <c r="Y23" s="48"/>
      <c r="Z23" s="48"/>
      <c r="AA23" s="48"/>
      <c r="AB23" s="48"/>
      <c r="AC23" s="48"/>
      <c r="AD23" s="48"/>
    </row>
    <row r="24" spans="1:30" ht="15.75" thickBot="1" x14ac:dyDescent="0.3">
      <c r="A24" s="146" t="str">
        <f t="shared" ref="A24" si="17">IF(B24&lt;&gt;"",A22+1," ")</f>
        <v xml:space="preserve"> </v>
      </c>
      <c r="B24" s="59"/>
      <c r="C24" s="45"/>
      <c r="D24" s="46"/>
      <c r="E24" s="4"/>
      <c r="F24" s="59"/>
      <c r="G24" s="110" t="str">
        <f>IF(F24="","",VLOOKUP(F24,ČÍSELNÍK!$A$2:$B$448,2))</f>
        <v/>
      </c>
      <c r="H24" s="46"/>
      <c r="I24" s="109"/>
      <c r="J24" s="121"/>
      <c r="K24" s="122"/>
      <c r="L24" s="120"/>
      <c r="M24" s="123"/>
      <c r="N24" s="121"/>
      <c r="O24" s="122"/>
      <c r="P24" s="120"/>
      <c r="Q24" s="123"/>
      <c r="R24" s="121"/>
      <c r="S24" s="97"/>
      <c r="T24" s="128"/>
      <c r="U24" s="98" t="str">
        <f t="shared" ref="U24:AD24" si="18">IF(J24&lt;&gt;"",(J23 &amp; "***" &amp;J24),"")</f>
        <v/>
      </c>
      <c r="V24" s="98" t="str">
        <f t="shared" si="18"/>
        <v/>
      </c>
      <c r="W24" s="98" t="str">
        <f t="shared" si="18"/>
        <v/>
      </c>
      <c r="X24" s="98" t="str">
        <f t="shared" si="18"/>
        <v/>
      </c>
      <c r="Y24" s="98" t="str">
        <f t="shared" si="18"/>
        <v/>
      </c>
      <c r="Z24" s="98" t="str">
        <f t="shared" si="18"/>
        <v/>
      </c>
      <c r="AA24" s="98" t="str">
        <f t="shared" si="18"/>
        <v/>
      </c>
      <c r="AB24" s="98" t="str">
        <f t="shared" si="18"/>
        <v/>
      </c>
      <c r="AC24" s="98" t="str">
        <f t="shared" si="18"/>
        <v/>
      </c>
      <c r="AD24" s="98" t="str">
        <f t="shared" si="18"/>
        <v/>
      </c>
    </row>
    <row r="25" spans="1:30" ht="30.75" thickBot="1" x14ac:dyDescent="0.3">
      <c r="A25" s="5"/>
      <c r="B25" s="5" t="s">
        <v>3</v>
      </c>
      <c r="C25" s="5" t="s">
        <v>0</v>
      </c>
      <c r="D25" s="5" t="s">
        <v>2155</v>
      </c>
      <c r="E25" s="5" t="s">
        <v>2156</v>
      </c>
      <c r="F25" s="5" t="s">
        <v>2154</v>
      </c>
      <c r="G25" s="100" t="s">
        <v>2175</v>
      </c>
      <c r="H25" s="5" t="s">
        <v>2157</v>
      </c>
      <c r="I25" s="51" t="s">
        <v>1</v>
      </c>
      <c r="J25" s="126" t="str">
        <f>CONCATENATE(IFERROR(IF(COLUMNS($J26)-1=LEN((CONCATENATE($I26," ")))-LEN(SUBSTITUTE((CONCATENATE($I26," "))," ","")),
                                                                               RIGHT((CONCATENATE($I26," ")),LEN((CONCATENATE($I26," ")))-SEARCH("°",SUBSTITUTE((CONCATENATE($I26," "))," ","°",COLUMNS($J26)-1))),
         IF(COLUMNS($J26)=1,                          LEFT((CONCATENATE($I26," ")),SEARCH("°",SUBSTITUTE((CONCATENATE($I26," "))," ","°",COLUMNS($J26)))-1),
                                                                               MID((CONCATENATE($I26," ")),SEARCH("°",SUBSTITUTE((CONCATENATE($I26," "))," ","°",COLUMNS($J26)-1))+1,SEARCH("°",SUBSTITUTE((CONCATENATE($I26," "))," ","°",COLUMNS($J26)))-SEARCH("°",SUBSTITUTE((CONCATENATE($I26," "))," ","°",COLUMNS($J26)-1))-1))),"")," ","PŮVODNÍ")</f>
        <v xml:space="preserve"> PŮVODNÍ</v>
      </c>
      <c r="K25" s="127" t="str">
        <f>CONCATENATE(IFERROR(IF(COLUMNS($J26)-1=LEN((CONCATENATE($I26," ")))-LEN(SUBSTITUTE((CONCATENATE($I26," "))," ","")),
                                                                               RIGHT((CONCATENATE($I26," ")),LEN((CONCATENATE($I26," ")))-SEARCH("°",SUBSTITUTE((CONCATENATE($I26," "))," ","°",COLUMNS($J26)-1))),
         IF(COLUMNS($J26)=1,                          LEFT((CONCATENATE($I26," ")),SEARCH("°",SUBSTITUTE((CONCATENATE($I26," "))," ","°",COLUMNS($J26)))-1),
                                                                               MID((CONCATENATE($I26," ")),SEARCH("°",SUBSTITUTE((CONCATENATE($I26," "))," ","°",COLUMNS($J26)-1))+1,SEARCH("°",SUBSTITUTE((CONCATENATE($I26," "))," ","°",COLUMNS($J26)))-SEARCH("°",SUBSTITUTE((CONCATENATE($I26," "))," ","°",COLUMNS($J26)-1))-1))),"")," ","NOVÉ")</f>
        <v xml:space="preserve"> NOVÉ</v>
      </c>
      <c r="L25" s="129" t="str">
        <f>CONCATENATE(IFERROR(IF(COLUMNS($J26:K26)-1=LEN((TRIM($I26)))-LEN(SUBSTITUTE((TRIM($I26))," ","")),                                                                                RIGHT((TRIM($I26)),LEN((TRIM($I26)))-SEARCH("°",SUBSTITUTE((TRIM($I26))," ","°",COLUMNS($J26:K26)-1))),          IF(COLUMNS($J26:K26)=1,                          LEFT((TRIM($I26)),SEARCH("°",SUBSTITUTE((TRIM($I26))," ","°",COLUMNS($J26:K26)))-1),                                                                                MID((TRIM($I26)),SEARCH("°",SUBSTITUTE((TRIM($I26))," ","°",COLUMNS($J26:K26)-1))+1,SEARCH("°",SUBSTITUTE((TRIM($I26))," ","°",COLUMNS($J26:K26)))-SEARCH("°",SUBSTITUTE((TRIM($I26))," ","°",COLUMNS($J26:K26)-1))-1))),"")," ","PŮVODNÍ")</f>
        <v xml:space="preserve"> PŮVODNÍ</v>
      </c>
      <c r="M25" s="130" t="str">
        <f>CONCATENATE(IFERROR(IF(COLUMNS($J26:K26)-1=LEN((TRIM($I26)))-LEN(SUBSTITUTE((TRIM($I26))," ","")),                                                                                RIGHT((TRIM($I26)),LEN((TRIM($I26)))-SEARCH("°",SUBSTITUTE((TRIM($I26))," ","°",COLUMNS($J26:K26)-1))),          IF(COLUMNS($J26:K26)=1,                          LEFT((TRIM($I26)),SEARCH("°",SUBSTITUTE((TRIM($I26))," ","°",COLUMNS($J26:K26)))-1),                                                                                MID((TRIM($I26)),SEARCH("°",SUBSTITUTE((TRIM($I26))," ","°",COLUMNS($J26:K26)-1))+1,SEARCH("°",SUBSTITUTE((TRIM($I26))," ","°",COLUMNS($J26:K26)))-SEARCH("°",SUBSTITUTE((TRIM($I26))," ","°",COLUMNS($J26:K26)-1))-1))),"")," ","NOVÉ")</f>
        <v xml:space="preserve"> NOVÉ</v>
      </c>
      <c r="N25" s="126" t="str">
        <f>CONCATENATE(IFERROR(IF(COLUMNS($J26:L26)-1=LEN((TRIM($I26)))-LEN(SUBSTITUTE((TRIM($I26))," ","")),                                                                                RIGHT((TRIM($I26)),LEN((TRIM($I26)))-SEARCH("°",SUBSTITUTE((TRIM($I26))," ","°",COLUMNS($J26:L26)-1))),          IF(COLUMNS($J26:L26)=1,                          LEFT((TRIM($I26)),SEARCH("°",SUBSTITUTE((TRIM($I26))," ","°",COLUMNS($J26:L26)))-1),                                                                                MID((TRIM($I26)),SEARCH("°",SUBSTITUTE((TRIM($I26))," ","°",COLUMNS($J26:L26)-1))+1,SEARCH("°",SUBSTITUTE((TRIM($I26))," ","°",COLUMNS($J26:L26)))-SEARCH("°",SUBSTITUTE((TRIM($I26))," ","°",COLUMNS($J26:L26)-1))-1))),"")," ","PŮVODNÍ")</f>
        <v xml:space="preserve"> PŮVODNÍ</v>
      </c>
      <c r="O25" s="127" t="str">
        <f>CONCATENATE(IFERROR(IF(COLUMNS($J26:L26)-1=LEN((TRIM($I26)))-LEN(SUBSTITUTE((TRIM($I26))," ","")),                                                                                RIGHT((TRIM($I26)),LEN((TRIM($I26)))-SEARCH("°",SUBSTITUTE((TRIM($I26))," ","°",COLUMNS($J26:L26)-1))),          IF(COLUMNS($J26:L26)=1,                          LEFT((TRIM($I26)),SEARCH("°",SUBSTITUTE((TRIM($I26))," ","°",COLUMNS($J26:L26)))-1),                                                                                MID((TRIM($I26)),SEARCH("°",SUBSTITUTE((TRIM($I26))," ","°",COLUMNS($J26:L26)-1))+1,SEARCH("°",SUBSTITUTE((TRIM($I26))," ","°",COLUMNS($J26:L26)))-SEARCH("°",SUBSTITUTE((TRIM($I26))," ","°",COLUMNS($J26:L26)-1))-1))),"")," ","NOVÉ")</f>
        <v xml:space="preserve"> NOVÉ</v>
      </c>
      <c r="P25" s="129" t="str">
        <f>CONCATENATE(IFERROR(IF(COLUMNS($J26:M26)-1=LEN((TRIM($I26)))-LEN(SUBSTITUTE((TRIM($I26))," ","")),                                                                                RIGHT((TRIM($I26)),LEN((TRIM($I26)))-SEARCH("°",SUBSTITUTE((TRIM($I26))," ","°",COLUMNS($J26:M26)-1))),          IF(COLUMNS($J26:M26)=1,                          LEFT((TRIM($I26)),SEARCH("°",SUBSTITUTE((TRIM($I26))," ","°",COLUMNS($J26:M26)))-1),                                                                                MID((TRIM($I26)),SEARCH("°",SUBSTITUTE((TRIM($I26))," ","°",COLUMNS($J26:M26)-1))+1,SEARCH("°",SUBSTITUTE((TRIM($I26))," ","°",COLUMNS($J26:M26)))-SEARCH("°",SUBSTITUTE((TRIM($I26))," ","°",COLUMNS($J26:M26)-1))-1))),"")," ","PŮVODNÍ")</f>
        <v xml:space="preserve"> PŮVODNÍ</v>
      </c>
      <c r="Q25" s="130" t="str">
        <f>CONCATENATE(IFERROR(IF(COLUMNS($J26:M26)-1=LEN((TRIM($I26)))-LEN(SUBSTITUTE((TRIM($I26))," ","")),                                                                                RIGHT((TRIM($I26)),LEN((TRIM($I26)))-SEARCH("°",SUBSTITUTE((TRIM($I26))," ","°",COLUMNS($J26:M26)-1))),          IF(COLUMNS($J26:M26)=1,                          LEFT((TRIM($I26)),SEARCH("°",SUBSTITUTE((TRIM($I26))," ","°",COLUMNS($J26:M26)))-1),                                                                                MID((TRIM($I26)),SEARCH("°",SUBSTITUTE((TRIM($I26))," ","°",COLUMNS($J26:M26)-1))+1,SEARCH("°",SUBSTITUTE((TRIM($I26))," ","°",COLUMNS($J26:M26)))-SEARCH("°",SUBSTITUTE((TRIM($I26))," ","°",COLUMNS($J26:M26)-1))-1))),"")," ","NOVÉ")</f>
        <v xml:space="preserve"> NOVÉ</v>
      </c>
      <c r="R25" s="126" t="str">
        <f>CONCATENATE(IFERROR(IF(COLUMNS($J26:N26)-1=LEN((TRIM($I26)))-LEN(SUBSTITUTE((TRIM($I26))," ","")),                                                                                RIGHT((TRIM($I26)),LEN((TRIM($I26)))-SEARCH("°",SUBSTITUTE((TRIM($I26))," ","°",COLUMNS($J26:N26)-1))),          IF(COLUMNS($J26:N26)=1,                          LEFT((TRIM($I26)),SEARCH("°",SUBSTITUTE((TRIM($I26))," ","°",COLUMNS($J26:N26)))-1),                                                                                MID((TRIM($I26)),SEARCH("°",SUBSTITUTE((TRIM($I26))," ","°",COLUMNS($J26:N26)-1))+1,SEARCH("°",SUBSTITUTE((TRIM($I26))," ","°",COLUMNS($J26:N26)))-SEARCH("°",SUBSTITUTE((TRIM($I26))," ","°",COLUMNS($J26:N26)-1))-1))),"")," ","PŮVODNÍ")</f>
        <v xml:space="preserve"> PŮVODNÍ</v>
      </c>
      <c r="S25" s="100" t="str">
        <f>CONCATENATE(IFERROR(IF(COLUMNS($J26:N26)-1=LEN((TRIM($I26)))-LEN(SUBSTITUTE((TRIM($I26))," ","")),                                                                                RIGHT((TRIM($I26)),LEN((TRIM($I26)))-SEARCH("°",SUBSTITUTE((TRIM($I26))," ","°",COLUMNS($J26:N26)-1))),          IF(COLUMNS($J26:N26)=1,                          LEFT((TRIM($I26)),SEARCH("°",SUBSTITUTE((TRIM($I26))," ","°",COLUMNS($J26:N26)))-1),                                                                                MID((TRIM($I26)),SEARCH("°",SUBSTITUTE((TRIM($I26))," ","°",COLUMNS($J26:N26)-1))+1,SEARCH("°",SUBSTITUTE((TRIM($I26))," ","°",COLUMNS($J26:N26)))-SEARCH("°",SUBSTITUTE((TRIM($I26))," ","°",COLUMNS($J26:N26)-1))-1))),"")," ","NOVÉ")</f>
        <v xml:space="preserve"> NOVÉ</v>
      </c>
      <c r="T25" s="131" t="s">
        <v>2187</v>
      </c>
      <c r="U25" s="64"/>
      <c r="V25" s="48"/>
      <c r="W25" s="48"/>
      <c r="X25" s="48"/>
      <c r="Y25" s="48"/>
      <c r="Z25" s="48"/>
      <c r="AA25" s="48"/>
      <c r="AB25" s="48"/>
      <c r="AC25" s="48"/>
      <c r="AD25" s="48"/>
    </row>
    <row r="26" spans="1:30" ht="15.75" thickBot="1" x14ac:dyDescent="0.3">
      <c r="A26" s="146" t="str">
        <f t="shared" ref="A26" si="19">IF(B26&lt;&gt;"",A24+1," ")</f>
        <v xml:space="preserve"> </v>
      </c>
      <c r="B26" s="59"/>
      <c r="C26" s="45"/>
      <c r="D26" s="46"/>
      <c r="E26" s="4"/>
      <c r="F26" s="59"/>
      <c r="G26" s="110" t="str">
        <f>IF(F26="","",VLOOKUP(F26,ČÍSELNÍK!$A$2:$B$448,2))</f>
        <v/>
      </c>
      <c r="H26" s="46"/>
      <c r="I26" s="109"/>
      <c r="J26" s="121"/>
      <c r="K26" s="122"/>
      <c r="L26" s="120"/>
      <c r="M26" s="123"/>
      <c r="N26" s="121"/>
      <c r="O26" s="122"/>
      <c r="P26" s="120"/>
      <c r="Q26" s="123"/>
      <c r="R26" s="121"/>
      <c r="S26" s="97"/>
      <c r="T26" s="128"/>
      <c r="U26" s="98" t="str">
        <f t="shared" ref="U26:AD26" si="20">IF(J26&lt;&gt;"",(J25 &amp; "***" &amp;J26),"")</f>
        <v/>
      </c>
      <c r="V26" s="98" t="str">
        <f t="shared" si="20"/>
        <v/>
      </c>
      <c r="W26" s="98" t="str">
        <f t="shared" si="20"/>
        <v/>
      </c>
      <c r="X26" s="98" t="str">
        <f t="shared" si="20"/>
        <v/>
      </c>
      <c r="Y26" s="98" t="str">
        <f t="shared" si="20"/>
        <v/>
      </c>
      <c r="Z26" s="98" t="str">
        <f t="shared" si="20"/>
        <v/>
      </c>
      <c r="AA26" s="98" t="str">
        <f t="shared" si="20"/>
        <v/>
      </c>
      <c r="AB26" s="98" t="str">
        <f t="shared" si="20"/>
        <v/>
      </c>
      <c r="AC26" s="98" t="str">
        <f t="shared" si="20"/>
        <v/>
      </c>
      <c r="AD26" s="98" t="str">
        <f t="shared" si="20"/>
        <v/>
      </c>
    </row>
    <row r="27" spans="1:30" ht="30.75" thickBot="1" x14ac:dyDescent="0.3">
      <c r="A27" s="5"/>
      <c r="B27" s="5" t="s">
        <v>3</v>
      </c>
      <c r="C27" s="5" t="s">
        <v>0</v>
      </c>
      <c r="D27" s="5" t="s">
        <v>2155</v>
      </c>
      <c r="E27" s="5" t="s">
        <v>2156</v>
      </c>
      <c r="F27" s="5" t="s">
        <v>2154</v>
      </c>
      <c r="G27" s="100" t="s">
        <v>2175</v>
      </c>
      <c r="H27" s="5" t="s">
        <v>2157</v>
      </c>
      <c r="I27" s="51" t="s">
        <v>1</v>
      </c>
      <c r="J27" s="126" t="str">
        <f>CONCATENATE(IFERROR(IF(COLUMNS($J28)-1=LEN((CONCATENATE($I28," ")))-LEN(SUBSTITUTE((CONCATENATE($I28," "))," ","")),
                                                                               RIGHT((CONCATENATE($I28," ")),LEN((CONCATENATE($I28," ")))-SEARCH("°",SUBSTITUTE((CONCATENATE($I28," "))," ","°",COLUMNS($J28)-1))),
         IF(COLUMNS($J28)=1,                          LEFT((CONCATENATE($I28," ")),SEARCH("°",SUBSTITUTE((CONCATENATE($I28," "))," ","°",COLUMNS($J28)))-1),
                                                                               MID((CONCATENATE($I28," ")),SEARCH("°",SUBSTITUTE((CONCATENATE($I28," "))," ","°",COLUMNS($J28)-1))+1,SEARCH("°",SUBSTITUTE((CONCATENATE($I28," "))," ","°",COLUMNS($J28)))-SEARCH("°",SUBSTITUTE((CONCATENATE($I28," "))," ","°",COLUMNS($J28)-1))-1))),"")," ","PŮVODNÍ")</f>
        <v xml:space="preserve"> PŮVODNÍ</v>
      </c>
      <c r="K27" s="127" t="str">
        <f>CONCATENATE(IFERROR(IF(COLUMNS($J28)-1=LEN((CONCATENATE($I28," ")))-LEN(SUBSTITUTE((CONCATENATE($I28," "))," ","")),
                                                                               RIGHT((CONCATENATE($I28," ")),LEN((CONCATENATE($I28," ")))-SEARCH("°",SUBSTITUTE((CONCATENATE($I28," "))," ","°",COLUMNS($J28)-1))),
         IF(COLUMNS($J28)=1,                          LEFT((CONCATENATE($I28," ")),SEARCH("°",SUBSTITUTE((CONCATENATE($I28," "))," ","°",COLUMNS($J28)))-1),
                                                                               MID((CONCATENATE($I28," ")),SEARCH("°",SUBSTITUTE((CONCATENATE($I28," "))," ","°",COLUMNS($J28)-1))+1,SEARCH("°",SUBSTITUTE((CONCATENATE($I28," "))," ","°",COLUMNS($J28)))-SEARCH("°",SUBSTITUTE((CONCATENATE($I28," "))," ","°",COLUMNS($J28)-1))-1))),"")," ","NOVÉ")</f>
        <v xml:space="preserve"> NOVÉ</v>
      </c>
      <c r="L27" s="129" t="str">
        <f>CONCATENATE(IFERROR(IF(COLUMNS($J28:K28)-1=LEN((TRIM($I28)))-LEN(SUBSTITUTE((TRIM($I28))," ","")),                                                                                RIGHT((TRIM($I28)),LEN((TRIM($I28)))-SEARCH("°",SUBSTITUTE((TRIM($I28))," ","°",COLUMNS($J28:K28)-1))),          IF(COLUMNS($J28:K28)=1,                          LEFT((TRIM($I28)),SEARCH("°",SUBSTITUTE((TRIM($I28))," ","°",COLUMNS($J28:K28)))-1),                                                                                MID((TRIM($I28)),SEARCH("°",SUBSTITUTE((TRIM($I28))," ","°",COLUMNS($J28:K28)-1))+1,SEARCH("°",SUBSTITUTE((TRIM($I28))," ","°",COLUMNS($J28:K28)))-SEARCH("°",SUBSTITUTE((TRIM($I28))," ","°",COLUMNS($J28:K28)-1))-1))),"")," ","PŮVODNÍ")</f>
        <v xml:space="preserve"> PŮVODNÍ</v>
      </c>
      <c r="M27" s="130" t="str">
        <f>CONCATENATE(IFERROR(IF(COLUMNS($J28:K28)-1=LEN((TRIM($I28)))-LEN(SUBSTITUTE((TRIM($I28))," ","")),                                                                                RIGHT((TRIM($I28)),LEN((TRIM($I28)))-SEARCH("°",SUBSTITUTE((TRIM($I28))," ","°",COLUMNS($J28:K28)-1))),          IF(COLUMNS($J28:K28)=1,                          LEFT((TRIM($I28)),SEARCH("°",SUBSTITUTE((TRIM($I28))," ","°",COLUMNS($J28:K28)))-1),                                                                                MID((TRIM($I28)),SEARCH("°",SUBSTITUTE((TRIM($I28))," ","°",COLUMNS($J28:K28)-1))+1,SEARCH("°",SUBSTITUTE((TRIM($I28))," ","°",COLUMNS($J28:K28)))-SEARCH("°",SUBSTITUTE((TRIM($I28))," ","°",COLUMNS($J28:K28)-1))-1))),"")," ","NOVÉ")</f>
        <v xml:space="preserve"> NOVÉ</v>
      </c>
      <c r="N27" s="126" t="str">
        <f>CONCATENATE(IFERROR(IF(COLUMNS($J28:L28)-1=LEN((TRIM($I28)))-LEN(SUBSTITUTE((TRIM($I28))," ","")),                                                                                RIGHT((TRIM($I28)),LEN((TRIM($I28)))-SEARCH("°",SUBSTITUTE((TRIM($I28))," ","°",COLUMNS($J28:L28)-1))),          IF(COLUMNS($J28:L28)=1,                          LEFT((TRIM($I28)),SEARCH("°",SUBSTITUTE((TRIM($I28))," ","°",COLUMNS($J28:L28)))-1),                                                                                MID((TRIM($I28)),SEARCH("°",SUBSTITUTE((TRIM($I28))," ","°",COLUMNS($J28:L28)-1))+1,SEARCH("°",SUBSTITUTE((TRIM($I28))," ","°",COLUMNS($J28:L28)))-SEARCH("°",SUBSTITUTE((TRIM($I28))," ","°",COLUMNS($J28:L28)-1))-1))),"")," ","PŮVODNÍ")</f>
        <v xml:space="preserve"> PŮVODNÍ</v>
      </c>
      <c r="O27" s="127" t="str">
        <f>CONCATENATE(IFERROR(IF(COLUMNS($J28:L28)-1=LEN((TRIM($I28)))-LEN(SUBSTITUTE((TRIM($I28))," ","")),                                                                                RIGHT((TRIM($I28)),LEN((TRIM($I28)))-SEARCH("°",SUBSTITUTE((TRIM($I28))," ","°",COLUMNS($J28:L28)-1))),          IF(COLUMNS($J28:L28)=1,                          LEFT((TRIM($I28)),SEARCH("°",SUBSTITUTE((TRIM($I28))," ","°",COLUMNS($J28:L28)))-1),                                                                                MID((TRIM($I28)),SEARCH("°",SUBSTITUTE((TRIM($I28))," ","°",COLUMNS($J28:L28)-1))+1,SEARCH("°",SUBSTITUTE((TRIM($I28))," ","°",COLUMNS($J28:L28)))-SEARCH("°",SUBSTITUTE((TRIM($I28))," ","°",COLUMNS($J28:L28)-1))-1))),"")," ","NOVÉ")</f>
        <v xml:space="preserve"> NOVÉ</v>
      </c>
      <c r="P27" s="129" t="str">
        <f>CONCATENATE(IFERROR(IF(COLUMNS($J28:M28)-1=LEN((TRIM($I28)))-LEN(SUBSTITUTE((TRIM($I28))," ","")),                                                                                RIGHT((TRIM($I28)),LEN((TRIM($I28)))-SEARCH("°",SUBSTITUTE((TRIM($I28))," ","°",COLUMNS($J28:M28)-1))),          IF(COLUMNS($J28:M28)=1,                          LEFT((TRIM($I28)),SEARCH("°",SUBSTITUTE((TRIM($I28))," ","°",COLUMNS($J28:M28)))-1),                                                                                MID((TRIM($I28)),SEARCH("°",SUBSTITUTE((TRIM($I28))," ","°",COLUMNS($J28:M28)-1))+1,SEARCH("°",SUBSTITUTE((TRIM($I28))," ","°",COLUMNS($J28:M28)))-SEARCH("°",SUBSTITUTE((TRIM($I28))," ","°",COLUMNS($J28:M28)-1))-1))),"")," ","PŮVODNÍ")</f>
        <v xml:space="preserve"> PŮVODNÍ</v>
      </c>
      <c r="Q27" s="130" t="str">
        <f>CONCATENATE(IFERROR(IF(COLUMNS($J28:M28)-1=LEN((TRIM($I28)))-LEN(SUBSTITUTE((TRIM($I28))," ","")),                                                                                RIGHT((TRIM($I28)),LEN((TRIM($I28)))-SEARCH("°",SUBSTITUTE((TRIM($I28))," ","°",COLUMNS($J28:M28)-1))),          IF(COLUMNS($J28:M28)=1,                          LEFT((TRIM($I28)),SEARCH("°",SUBSTITUTE((TRIM($I28))," ","°",COLUMNS($J28:M28)))-1),                                                                                MID((TRIM($I28)),SEARCH("°",SUBSTITUTE((TRIM($I28))," ","°",COLUMNS($J28:M28)-1))+1,SEARCH("°",SUBSTITUTE((TRIM($I28))," ","°",COLUMNS($J28:M28)))-SEARCH("°",SUBSTITUTE((TRIM($I28))," ","°",COLUMNS($J28:M28)-1))-1))),"")," ","NOVÉ")</f>
        <v xml:space="preserve"> NOVÉ</v>
      </c>
      <c r="R27" s="126" t="str">
        <f>CONCATENATE(IFERROR(IF(COLUMNS($J28:N28)-1=LEN((TRIM($I28)))-LEN(SUBSTITUTE((TRIM($I28))," ","")),                                                                                RIGHT((TRIM($I28)),LEN((TRIM($I28)))-SEARCH("°",SUBSTITUTE((TRIM($I28))," ","°",COLUMNS($J28:N28)-1))),          IF(COLUMNS($J28:N28)=1,                          LEFT((TRIM($I28)),SEARCH("°",SUBSTITUTE((TRIM($I28))," ","°",COLUMNS($J28:N28)))-1),                                                                                MID((TRIM($I28)),SEARCH("°",SUBSTITUTE((TRIM($I28))," ","°",COLUMNS($J28:N28)-1))+1,SEARCH("°",SUBSTITUTE((TRIM($I28))," ","°",COLUMNS($J28:N28)))-SEARCH("°",SUBSTITUTE((TRIM($I28))," ","°",COLUMNS($J28:N28)-1))-1))),"")," ","PŮVODNÍ")</f>
        <v xml:space="preserve"> PŮVODNÍ</v>
      </c>
      <c r="S27" s="100" t="str">
        <f>CONCATENATE(IFERROR(IF(COLUMNS($J28:N28)-1=LEN((TRIM($I28)))-LEN(SUBSTITUTE((TRIM($I28))," ","")),                                                                                RIGHT((TRIM($I28)),LEN((TRIM($I28)))-SEARCH("°",SUBSTITUTE((TRIM($I28))," ","°",COLUMNS($J28:N28)-1))),          IF(COLUMNS($J28:N28)=1,                          LEFT((TRIM($I28)),SEARCH("°",SUBSTITUTE((TRIM($I28))," ","°",COLUMNS($J28:N28)))-1),                                                                                MID((TRIM($I28)),SEARCH("°",SUBSTITUTE((TRIM($I28))," ","°",COLUMNS($J28:N28)-1))+1,SEARCH("°",SUBSTITUTE((TRIM($I28))," ","°",COLUMNS($J28:N28)))-SEARCH("°",SUBSTITUTE((TRIM($I28))," ","°",COLUMNS($J28:N28)-1))-1))),"")," ","NOVÉ")</f>
        <v xml:space="preserve"> NOVÉ</v>
      </c>
      <c r="T27" s="131" t="s">
        <v>2187</v>
      </c>
      <c r="U27" s="64"/>
      <c r="V27" s="48"/>
      <c r="W27" s="48"/>
      <c r="X27" s="48"/>
      <c r="Y27" s="48"/>
      <c r="Z27" s="48"/>
      <c r="AA27" s="48"/>
      <c r="AB27" s="48"/>
      <c r="AC27" s="48"/>
      <c r="AD27" s="48"/>
    </row>
    <row r="28" spans="1:30" ht="15.75" thickBot="1" x14ac:dyDescent="0.3">
      <c r="A28" s="146" t="str">
        <f t="shared" ref="A28" si="21">IF(B28&lt;&gt;"",A26+1," ")</f>
        <v xml:space="preserve"> </v>
      </c>
      <c r="B28" s="59"/>
      <c r="C28" s="45"/>
      <c r="D28" s="46"/>
      <c r="E28" s="4"/>
      <c r="F28" s="59"/>
      <c r="G28" s="110" t="str">
        <f>IF(F28="","",VLOOKUP(F28,ČÍSELNÍK!$A$2:$B$448,2))</f>
        <v/>
      </c>
      <c r="H28" s="46"/>
      <c r="I28" s="109"/>
      <c r="J28" s="121"/>
      <c r="K28" s="122"/>
      <c r="L28" s="120"/>
      <c r="M28" s="123"/>
      <c r="N28" s="121"/>
      <c r="O28" s="122"/>
      <c r="P28" s="120"/>
      <c r="Q28" s="123"/>
      <c r="R28" s="121"/>
      <c r="S28" s="97"/>
      <c r="T28" s="128"/>
      <c r="U28" s="98" t="str">
        <f t="shared" ref="U28:AD28" si="22">IF(J28&lt;&gt;"",(J27 &amp; "***" &amp;J28),"")</f>
        <v/>
      </c>
      <c r="V28" s="98" t="str">
        <f t="shared" si="22"/>
        <v/>
      </c>
      <c r="W28" s="98" t="str">
        <f t="shared" si="22"/>
        <v/>
      </c>
      <c r="X28" s="98" t="str">
        <f t="shared" si="22"/>
        <v/>
      </c>
      <c r="Y28" s="98" t="str">
        <f t="shared" si="22"/>
        <v/>
      </c>
      <c r="Z28" s="98" t="str">
        <f t="shared" si="22"/>
        <v/>
      </c>
      <c r="AA28" s="98" t="str">
        <f t="shared" si="22"/>
        <v/>
      </c>
      <c r="AB28" s="98" t="str">
        <f t="shared" si="22"/>
        <v/>
      </c>
      <c r="AC28" s="98" t="str">
        <f t="shared" si="22"/>
        <v/>
      </c>
      <c r="AD28" s="98" t="str">
        <f t="shared" si="22"/>
        <v/>
      </c>
    </row>
    <row r="29" spans="1:30" ht="30.75" thickBot="1" x14ac:dyDescent="0.3">
      <c r="A29" s="5"/>
      <c r="B29" s="5" t="s">
        <v>3</v>
      </c>
      <c r="C29" s="5" t="s">
        <v>0</v>
      </c>
      <c r="D29" s="5" t="s">
        <v>2155</v>
      </c>
      <c r="E29" s="5" t="s">
        <v>2156</v>
      </c>
      <c r="F29" s="5" t="s">
        <v>2154</v>
      </c>
      <c r="G29" s="100" t="s">
        <v>2175</v>
      </c>
      <c r="H29" s="5" t="s">
        <v>2157</v>
      </c>
      <c r="I29" s="51" t="s">
        <v>1</v>
      </c>
      <c r="J29" s="126" t="str">
        <f>CONCATENATE(IFERROR(IF(COLUMNS($J30)-1=LEN((CONCATENATE($I30," ")))-LEN(SUBSTITUTE((CONCATENATE($I30," "))," ","")),
                                                                               RIGHT((CONCATENATE($I30," ")),LEN((CONCATENATE($I30," ")))-SEARCH("°",SUBSTITUTE((CONCATENATE($I30," "))," ","°",COLUMNS($J30)-1))),
         IF(COLUMNS($J30)=1,                          LEFT((CONCATENATE($I30," ")),SEARCH("°",SUBSTITUTE((CONCATENATE($I30," "))," ","°",COLUMNS($J30)))-1),
                                                                               MID((CONCATENATE($I30," ")),SEARCH("°",SUBSTITUTE((CONCATENATE($I30," "))," ","°",COLUMNS($J30)-1))+1,SEARCH("°",SUBSTITUTE((CONCATENATE($I30," "))," ","°",COLUMNS($J30)))-SEARCH("°",SUBSTITUTE((CONCATENATE($I30," "))," ","°",COLUMNS($J30)-1))-1))),"")," ","PŮVODNÍ")</f>
        <v xml:space="preserve"> PŮVODNÍ</v>
      </c>
      <c r="K29" s="127" t="str">
        <f>CONCATENATE(IFERROR(IF(COLUMNS($J30)-1=LEN((CONCATENATE($I30," ")))-LEN(SUBSTITUTE((CONCATENATE($I30," "))," ","")),
                                                                               RIGHT((CONCATENATE($I30," ")),LEN((CONCATENATE($I30," ")))-SEARCH("°",SUBSTITUTE((CONCATENATE($I30," "))," ","°",COLUMNS($J30)-1))),
         IF(COLUMNS($J30)=1,                          LEFT((CONCATENATE($I30," ")),SEARCH("°",SUBSTITUTE((CONCATENATE($I30," "))," ","°",COLUMNS($J30)))-1),
                                                                               MID((CONCATENATE($I30," ")),SEARCH("°",SUBSTITUTE((CONCATENATE($I30," "))," ","°",COLUMNS($J30)-1))+1,SEARCH("°",SUBSTITUTE((CONCATENATE($I30," "))," ","°",COLUMNS($J30)))-SEARCH("°",SUBSTITUTE((CONCATENATE($I30," "))," ","°",COLUMNS($J30)-1))-1))),"")," ","NOVÉ")</f>
        <v xml:space="preserve"> NOVÉ</v>
      </c>
      <c r="L29" s="129" t="str">
        <f>CONCATENATE(IFERROR(IF(COLUMNS($J30:K30)-1=LEN((TRIM($I30)))-LEN(SUBSTITUTE((TRIM($I30))," ","")),                                                                                RIGHT((TRIM($I30)),LEN((TRIM($I30)))-SEARCH("°",SUBSTITUTE((TRIM($I30))," ","°",COLUMNS($J30:K30)-1))),          IF(COLUMNS($J30:K30)=1,                          LEFT((TRIM($I30)),SEARCH("°",SUBSTITUTE((TRIM($I30))," ","°",COLUMNS($J30:K30)))-1),                                                                                MID((TRIM($I30)),SEARCH("°",SUBSTITUTE((TRIM($I30))," ","°",COLUMNS($J30:K30)-1))+1,SEARCH("°",SUBSTITUTE((TRIM($I30))," ","°",COLUMNS($J30:K30)))-SEARCH("°",SUBSTITUTE((TRIM($I30))," ","°",COLUMNS($J30:K30)-1))-1))),"")," ","PŮVODNÍ")</f>
        <v xml:space="preserve"> PŮVODNÍ</v>
      </c>
      <c r="M29" s="130" t="str">
        <f>CONCATENATE(IFERROR(IF(COLUMNS($J30:K30)-1=LEN((TRIM($I30)))-LEN(SUBSTITUTE((TRIM($I30))," ","")),                                                                                RIGHT((TRIM($I30)),LEN((TRIM($I30)))-SEARCH("°",SUBSTITUTE((TRIM($I30))," ","°",COLUMNS($J30:K30)-1))),          IF(COLUMNS($J30:K30)=1,                          LEFT((TRIM($I30)),SEARCH("°",SUBSTITUTE((TRIM($I30))," ","°",COLUMNS($J30:K30)))-1),                                                                                MID((TRIM($I30)),SEARCH("°",SUBSTITUTE((TRIM($I30))," ","°",COLUMNS($J30:K30)-1))+1,SEARCH("°",SUBSTITUTE((TRIM($I30))," ","°",COLUMNS($J30:K30)))-SEARCH("°",SUBSTITUTE((TRIM($I30))," ","°",COLUMNS($J30:K30)-1))-1))),"")," ","NOVÉ")</f>
        <v xml:space="preserve"> NOVÉ</v>
      </c>
      <c r="N29" s="126" t="str">
        <f>CONCATENATE(IFERROR(IF(COLUMNS($J30:L30)-1=LEN((TRIM($I30)))-LEN(SUBSTITUTE((TRIM($I30))," ","")),                                                                                RIGHT((TRIM($I30)),LEN((TRIM($I30)))-SEARCH("°",SUBSTITUTE((TRIM($I30))," ","°",COLUMNS($J30:L30)-1))),          IF(COLUMNS($J30:L30)=1,                          LEFT((TRIM($I30)),SEARCH("°",SUBSTITUTE((TRIM($I30))," ","°",COLUMNS($J30:L30)))-1),                                                                                MID((TRIM($I30)),SEARCH("°",SUBSTITUTE((TRIM($I30))," ","°",COLUMNS($J30:L30)-1))+1,SEARCH("°",SUBSTITUTE((TRIM($I30))," ","°",COLUMNS($J30:L30)))-SEARCH("°",SUBSTITUTE((TRIM($I30))," ","°",COLUMNS($J30:L30)-1))-1))),"")," ","PŮVODNÍ")</f>
        <v xml:space="preserve"> PŮVODNÍ</v>
      </c>
      <c r="O29" s="127" t="str">
        <f>CONCATENATE(IFERROR(IF(COLUMNS($J30:L30)-1=LEN((TRIM($I30)))-LEN(SUBSTITUTE((TRIM($I30))," ","")),                                                                                RIGHT((TRIM($I30)),LEN((TRIM($I30)))-SEARCH("°",SUBSTITUTE((TRIM($I30))," ","°",COLUMNS($J30:L30)-1))),          IF(COLUMNS($J30:L30)=1,                          LEFT((TRIM($I30)),SEARCH("°",SUBSTITUTE((TRIM($I30))," ","°",COLUMNS($J30:L30)))-1),                                                                                MID((TRIM($I30)),SEARCH("°",SUBSTITUTE((TRIM($I30))," ","°",COLUMNS($J30:L30)-1))+1,SEARCH("°",SUBSTITUTE((TRIM($I30))," ","°",COLUMNS($J30:L30)))-SEARCH("°",SUBSTITUTE((TRIM($I30))," ","°",COLUMNS($J30:L30)-1))-1))),"")," ","NOVÉ")</f>
        <v xml:space="preserve"> NOVÉ</v>
      </c>
      <c r="P29" s="129" t="str">
        <f>CONCATENATE(IFERROR(IF(COLUMNS($J30:M30)-1=LEN((TRIM($I30)))-LEN(SUBSTITUTE((TRIM($I30))," ","")),                                                                                RIGHT((TRIM($I30)),LEN((TRIM($I30)))-SEARCH("°",SUBSTITUTE((TRIM($I30))," ","°",COLUMNS($J30:M30)-1))),          IF(COLUMNS($J30:M30)=1,                          LEFT((TRIM($I30)),SEARCH("°",SUBSTITUTE((TRIM($I30))," ","°",COLUMNS($J30:M30)))-1),                                                                                MID((TRIM($I30)),SEARCH("°",SUBSTITUTE((TRIM($I30))," ","°",COLUMNS($J30:M30)-1))+1,SEARCH("°",SUBSTITUTE((TRIM($I30))," ","°",COLUMNS($J30:M30)))-SEARCH("°",SUBSTITUTE((TRIM($I30))," ","°",COLUMNS($J30:M30)-1))-1))),"")," ","PŮVODNÍ")</f>
        <v xml:space="preserve"> PŮVODNÍ</v>
      </c>
      <c r="Q29" s="130" t="str">
        <f>CONCATENATE(IFERROR(IF(COLUMNS($J30:M30)-1=LEN((TRIM($I30)))-LEN(SUBSTITUTE((TRIM($I30))," ","")),                                                                                RIGHT((TRIM($I30)),LEN((TRIM($I30)))-SEARCH("°",SUBSTITUTE((TRIM($I30))," ","°",COLUMNS($J30:M30)-1))),          IF(COLUMNS($J30:M30)=1,                          LEFT((TRIM($I30)),SEARCH("°",SUBSTITUTE((TRIM($I30))," ","°",COLUMNS($J30:M30)))-1),                                                                                MID((TRIM($I30)),SEARCH("°",SUBSTITUTE((TRIM($I30))," ","°",COLUMNS($J30:M30)-1))+1,SEARCH("°",SUBSTITUTE((TRIM($I30))," ","°",COLUMNS($J30:M30)))-SEARCH("°",SUBSTITUTE((TRIM($I30))," ","°",COLUMNS($J30:M30)-1))-1))),"")," ","NOVÉ")</f>
        <v xml:space="preserve"> NOVÉ</v>
      </c>
      <c r="R29" s="126" t="str">
        <f>CONCATENATE(IFERROR(IF(COLUMNS($J30:N30)-1=LEN((TRIM($I30)))-LEN(SUBSTITUTE((TRIM($I30))," ","")),                                                                                RIGHT((TRIM($I30)),LEN((TRIM($I30)))-SEARCH("°",SUBSTITUTE((TRIM($I30))," ","°",COLUMNS($J30:N30)-1))),          IF(COLUMNS($J30:N30)=1,                          LEFT((TRIM($I30)),SEARCH("°",SUBSTITUTE((TRIM($I30))," ","°",COLUMNS($J30:N30)))-1),                                                                                MID((TRIM($I30)),SEARCH("°",SUBSTITUTE((TRIM($I30))," ","°",COLUMNS($J30:N30)-1))+1,SEARCH("°",SUBSTITUTE((TRIM($I30))," ","°",COLUMNS($J30:N30)))-SEARCH("°",SUBSTITUTE((TRIM($I30))," ","°",COLUMNS($J30:N30)-1))-1))),"")," ","PŮVODNÍ")</f>
        <v xml:space="preserve"> PŮVODNÍ</v>
      </c>
      <c r="S29" s="100" t="str">
        <f>CONCATENATE(IFERROR(IF(COLUMNS($J30:N30)-1=LEN((TRIM($I30)))-LEN(SUBSTITUTE((TRIM($I30))," ","")),                                                                                RIGHT((TRIM($I30)),LEN((TRIM($I30)))-SEARCH("°",SUBSTITUTE((TRIM($I30))," ","°",COLUMNS($J30:N30)-1))),          IF(COLUMNS($J30:N30)=1,                          LEFT((TRIM($I30)),SEARCH("°",SUBSTITUTE((TRIM($I30))," ","°",COLUMNS($J30:N30)))-1),                                                                                MID((TRIM($I30)),SEARCH("°",SUBSTITUTE((TRIM($I30))," ","°",COLUMNS($J30:N30)-1))+1,SEARCH("°",SUBSTITUTE((TRIM($I30))," ","°",COLUMNS($J30:N30)))-SEARCH("°",SUBSTITUTE((TRIM($I30))," ","°",COLUMNS($J30:N30)-1))-1))),"")," ","NOVÉ")</f>
        <v xml:space="preserve"> NOVÉ</v>
      </c>
      <c r="T29" s="131" t="s">
        <v>2187</v>
      </c>
      <c r="U29" s="64"/>
      <c r="V29" s="48"/>
      <c r="W29" s="48"/>
      <c r="X29" s="48"/>
      <c r="Y29" s="48"/>
      <c r="Z29" s="48"/>
      <c r="AA29" s="48"/>
      <c r="AB29" s="48"/>
      <c r="AC29" s="48"/>
      <c r="AD29" s="48"/>
    </row>
    <row r="30" spans="1:30" ht="15.75" thickBot="1" x14ac:dyDescent="0.3">
      <c r="A30" s="146" t="str">
        <f t="shared" ref="A30" si="23">IF(B30&lt;&gt;"",A28+1," ")</f>
        <v xml:space="preserve"> </v>
      </c>
      <c r="B30" s="59"/>
      <c r="C30" s="45"/>
      <c r="D30" s="46"/>
      <c r="E30" s="4"/>
      <c r="F30" s="59"/>
      <c r="G30" s="110" t="str">
        <f>IF(F30="","",VLOOKUP(F30,ČÍSELNÍK!$A$2:$B$448,2))</f>
        <v/>
      </c>
      <c r="H30" s="46"/>
      <c r="I30" s="109"/>
      <c r="J30" s="121"/>
      <c r="K30" s="122"/>
      <c r="L30" s="120"/>
      <c r="M30" s="123"/>
      <c r="N30" s="121"/>
      <c r="O30" s="122"/>
      <c r="P30" s="120"/>
      <c r="Q30" s="123"/>
      <c r="R30" s="121"/>
      <c r="S30" s="97"/>
      <c r="T30" s="128"/>
      <c r="U30" s="98" t="str">
        <f t="shared" ref="U30:AD30" si="24">IF(J30&lt;&gt;"",(J29 &amp; "***" &amp;J30),"")</f>
        <v/>
      </c>
      <c r="V30" s="98" t="str">
        <f t="shared" si="24"/>
        <v/>
      </c>
      <c r="W30" s="98" t="str">
        <f t="shared" si="24"/>
        <v/>
      </c>
      <c r="X30" s="98" t="str">
        <f t="shared" si="24"/>
        <v/>
      </c>
      <c r="Y30" s="98" t="str">
        <f t="shared" si="24"/>
        <v/>
      </c>
      <c r="Z30" s="98" t="str">
        <f t="shared" si="24"/>
        <v/>
      </c>
      <c r="AA30" s="98" t="str">
        <f t="shared" si="24"/>
        <v/>
      </c>
      <c r="AB30" s="98" t="str">
        <f t="shared" si="24"/>
        <v/>
      </c>
      <c r="AC30" s="98" t="str">
        <f t="shared" si="24"/>
        <v/>
      </c>
      <c r="AD30" s="98" t="str">
        <f t="shared" si="24"/>
        <v/>
      </c>
    </row>
    <row r="31" spans="1:30" ht="45.75" thickBot="1" x14ac:dyDescent="0.3">
      <c r="A31" s="5"/>
      <c r="B31" s="5" t="s">
        <v>3</v>
      </c>
      <c r="C31" s="5" t="s">
        <v>0</v>
      </c>
      <c r="D31" s="5" t="s">
        <v>2155</v>
      </c>
      <c r="E31" s="5" t="s">
        <v>2156</v>
      </c>
      <c r="F31" s="5" t="s">
        <v>2154</v>
      </c>
      <c r="G31" s="100" t="s">
        <v>2175</v>
      </c>
      <c r="H31" s="5" t="s">
        <v>2157</v>
      </c>
      <c r="I31" s="51" t="s">
        <v>1</v>
      </c>
      <c r="J31" s="126" t="str">
        <f>CONCATENATE(IFERROR(IF(COLUMNS($J32)-1=LEN((CONCATENATE($I32," ")))-LEN(SUBSTITUTE((CONCATENATE($I32," "))," ","")),
                                                                               RIGHT((CONCATENATE($I32," ")),LEN((CONCATENATE($I32," ")))-SEARCH("°",SUBSTITUTE((CONCATENATE($I32," "))," ","°",COLUMNS($J32)-1))),
         IF(COLUMNS($J32)=1,                          LEFT((CONCATENATE($I32," ")),SEARCH("°",SUBSTITUTE((CONCATENATE($I32," "))," ","°",COLUMNS($J32)))-1),
                                                                               MID((CONCATENATE($I32," ")),SEARCH("°",SUBSTITUTE((CONCATENATE($I32," "))," ","°",COLUMNS($J32)-1))+1,SEARCH("°",SUBSTITUTE((CONCATENATE($I32," "))," ","°",COLUMNS($J32)))-SEARCH("°",SUBSTITUTE((CONCATENATE($I32," "))," ","°",COLUMNS($J32)-1))-1))),"")," ","PŮVODNÍ")</f>
        <v xml:space="preserve"> PŮVODNÍ</v>
      </c>
      <c r="K31" s="127" t="str">
        <f>CONCATENATE(IFERROR(IF(COLUMNS($J32)-1=LEN((CONCATENATE($I32," ")))-LEN(SUBSTITUTE((CONCATENATE($I32," "))," ","")),
                                                                               RIGHT((CONCATENATE($I32," ")),LEN((CONCATENATE($I32," ")))-SEARCH("°",SUBSTITUTE((CONCATENATE($I32," "))," ","°",COLUMNS($J32)-1))),
         IF(COLUMNS($J32)=1,                          LEFT((CONCATENATE($I32," ")),SEARCH("°",SUBSTITUTE((CONCATENATE($I32," "))," ","°",COLUMNS($J32)))-1),
                                                                               MID((CONCATENATE($I32," ")),SEARCH("°",SUBSTITUTE((CONCATENATE($I32," "))," ","°",COLUMNS($J32)-1))+1,SEARCH("°",SUBSTITUTE((CONCATENATE($I32," "))," ","°",COLUMNS($J32)))-SEARCH("°",SUBSTITUTE((CONCATENATE($I32," "))," ","°",COLUMNS($J32)-1))-1))),"")," ","NOVÉ")</f>
        <v xml:space="preserve"> NOVÉ</v>
      </c>
      <c r="L31" s="129" t="str">
        <f>CONCATENATE(IFERROR(IF(COLUMNS($J32:K32)-1=LEN((TRIM($I32)))-LEN(SUBSTITUTE((TRIM($I32))," ","")),                                                                                RIGHT((TRIM($I32)),LEN((TRIM($I32)))-SEARCH("°",SUBSTITUTE((TRIM($I32))," ","°",COLUMNS($J32:K32)-1))),          IF(COLUMNS($J32:K32)=1,                          LEFT((TRIM($I32)),SEARCH("°",SUBSTITUTE((TRIM($I32))," ","°",COLUMNS($J32:K32)))-1),                                                                                MID((TRIM($I32)),SEARCH("°",SUBSTITUTE((TRIM($I32))," ","°",COLUMNS($J32:K32)-1))+1,SEARCH("°",SUBSTITUTE((TRIM($I32))," ","°",COLUMNS($J32:K32)))-SEARCH("°",SUBSTITUTE((TRIM($I32))," ","°",COLUMNS($J32:K32)-1))-1))),"")," ","PŮVODNÍ")</f>
        <v xml:space="preserve"> PŮVODNÍ</v>
      </c>
      <c r="M31" s="130" t="str">
        <f>CONCATENATE(IFERROR(IF(COLUMNS($J32:K32)-1=LEN((TRIM($I32)))-LEN(SUBSTITUTE((TRIM($I32))," ","")),                                                                                RIGHT((TRIM($I32)),LEN((TRIM($I32)))-SEARCH("°",SUBSTITUTE((TRIM($I32))," ","°",COLUMNS($J32:K32)-1))),          IF(COLUMNS($J32:K32)=1,                          LEFT((TRIM($I32)),SEARCH("°",SUBSTITUTE((TRIM($I32))," ","°",COLUMNS($J32:K32)))-1),                                                                                MID((TRIM($I32)),SEARCH("°",SUBSTITUTE((TRIM($I32))," ","°",COLUMNS($J32:K32)-1))+1,SEARCH("°",SUBSTITUTE((TRIM($I32))," ","°",COLUMNS($J32:K32)))-SEARCH("°",SUBSTITUTE((TRIM($I32))," ","°",COLUMNS($J32:K32)-1))-1))),"")," ","NOVÉ")</f>
        <v xml:space="preserve"> NOVÉ</v>
      </c>
      <c r="N31" s="126" t="str">
        <f>CONCATENATE(IFERROR(IF(COLUMNS($J32:L32)-1=LEN((TRIM($I32)))-LEN(SUBSTITUTE((TRIM($I32))," ","")),                                                                                RIGHT((TRIM($I32)),LEN((TRIM($I32)))-SEARCH("°",SUBSTITUTE((TRIM($I32))," ","°",COLUMNS($J32:L32)-1))),          IF(COLUMNS($J32:L32)=1,                          LEFT((TRIM($I32)),SEARCH("°",SUBSTITUTE((TRIM($I32))," ","°",COLUMNS($J32:L32)))-1),                                                                                MID((TRIM($I32)),SEARCH("°",SUBSTITUTE((TRIM($I32))," ","°",COLUMNS($J32:L32)-1))+1,SEARCH("°",SUBSTITUTE((TRIM($I32))," ","°",COLUMNS($J32:L32)))-SEARCH("°",SUBSTITUTE((TRIM($I32))," ","°",COLUMNS($J32:L32)-1))-1))),"")," ","PŮVODNÍ")</f>
        <v xml:space="preserve"> PŮVODNÍ</v>
      </c>
      <c r="O31" s="127" t="str">
        <f>CONCATENATE(IFERROR(IF(COLUMNS($J32:L32)-1=LEN((TRIM($I32)))-LEN(SUBSTITUTE((TRIM($I32))," ","")),                                                                                RIGHT((TRIM($I32)),LEN((TRIM($I32)))-SEARCH("°",SUBSTITUTE((TRIM($I32))," ","°",COLUMNS($J32:L32)-1))),          IF(COLUMNS($J32:L32)=1,                          LEFT((TRIM($I32)),SEARCH("°",SUBSTITUTE((TRIM($I32))," ","°",COLUMNS($J32:L32)))-1),                                                                                MID((TRIM($I32)),SEARCH("°",SUBSTITUTE((TRIM($I32))," ","°",COLUMNS($J32:L32)-1))+1,SEARCH("°",SUBSTITUTE((TRIM($I32))," ","°",COLUMNS($J32:L32)))-SEARCH("°",SUBSTITUTE((TRIM($I32))," ","°",COLUMNS($J32:L32)-1))-1))),"")," ","NOVÉ")</f>
        <v xml:space="preserve"> NOVÉ</v>
      </c>
      <c r="P31" s="129" t="str">
        <f>CONCATENATE(IFERROR(IF(COLUMNS($J32:M32)-1=LEN((TRIM($I32)))-LEN(SUBSTITUTE((TRIM($I32))," ","")),                                                                                RIGHT((TRIM($I32)),LEN((TRIM($I32)))-SEARCH("°",SUBSTITUTE((TRIM($I32))," ","°",COLUMNS($J32:M32)-1))),          IF(COLUMNS($J32:M32)=1,                          LEFT((TRIM($I32)),SEARCH("°",SUBSTITUTE((TRIM($I32))," ","°",COLUMNS($J32:M32)))-1),                                                                                MID((TRIM($I32)),SEARCH("°",SUBSTITUTE((TRIM($I32))," ","°",COLUMNS($J32:M32)-1))+1,SEARCH("°",SUBSTITUTE((TRIM($I32))," ","°",COLUMNS($J32:M32)))-SEARCH("°",SUBSTITUTE((TRIM($I32))," ","°",COLUMNS($J32:M32)-1))-1))),"")," ","PŮVODNÍ")</f>
        <v xml:space="preserve"> PŮVODNÍ</v>
      </c>
      <c r="Q31" s="130" t="str">
        <f>CONCATENATE(IFERROR(IF(COLUMNS($J32:M32)-1=LEN((TRIM($I32)))-LEN(SUBSTITUTE((TRIM($I32))," ","")),                                                                                RIGHT((TRIM($I32)),LEN((TRIM($I32)))-SEARCH("°",SUBSTITUTE((TRIM($I32))," ","°",COLUMNS($J32:M32)-1))),          IF(COLUMNS($J32:M32)=1,                          LEFT((TRIM($I32)),SEARCH("°",SUBSTITUTE((TRIM($I32))," ","°",COLUMNS($J32:M32)))-1),                                                                                MID((TRIM($I32)),SEARCH("°",SUBSTITUTE((TRIM($I32))," ","°",COLUMNS($J32:M32)-1))+1,SEARCH("°",SUBSTITUTE((TRIM($I32))," ","°",COLUMNS($J32:M32)))-SEARCH("°",SUBSTITUTE((TRIM($I32))," ","°",COLUMNS($J32:M32)-1))-1))),"")," ","NOVÉ")</f>
        <v xml:space="preserve"> NOVÉ</v>
      </c>
      <c r="R31" s="126" t="str">
        <f>CONCATENATE(IFERROR(IF(COLUMNS($J32:N32)-1=LEN((TRIM($I32)))-LEN(SUBSTITUTE((TRIM($I32))," ","")),                                                                                RIGHT((TRIM($I32)),LEN((TRIM($I32)))-SEARCH("°",SUBSTITUTE((TRIM($I32))," ","°",COLUMNS($J32:N32)-1))),          IF(COLUMNS($J32:N32)=1,                          LEFT((TRIM($I32)),SEARCH("°",SUBSTITUTE((TRIM($I32))," ","°",COLUMNS($J32:N32)))-1),                                                                                MID((TRIM($I32)),SEARCH("°",SUBSTITUTE((TRIM($I32))," ","°",COLUMNS($J32:N32)-1))+1,SEARCH("°",SUBSTITUTE((TRIM($I32))," ","°",COLUMNS($J32:N32)))-SEARCH("°",SUBSTITUTE((TRIM($I32))," ","°",COLUMNS($J32:N32)-1))-1))),"")," ","PŮVODNÍ")</f>
        <v xml:space="preserve"> PŮVODNÍ</v>
      </c>
      <c r="S31" s="100" t="str">
        <f>CONCATENATE(IFERROR(IF(COLUMNS($J32:N32)-1=LEN((TRIM($I32)))-LEN(SUBSTITUTE((TRIM($I32))," ","")),                                                                                RIGHT((TRIM($I32)),LEN((TRIM($I32)))-SEARCH("°",SUBSTITUTE((TRIM($I32))," ","°",COLUMNS($J32:N32)-1))),          IF(COLUMNS($J32:N32)=1,                          LEFT((TRIM($I32)),SEARCH("°",SUBSTITUTE((TRIM($I32))," ","°",COLUMNS($J32:N32)))-1),                                                                                MID((TRIM($I32)),SEARCH("°",SUBSTITUTE((TRIM($I32))," ","°",COLUMNS($J32:N32)-1))+1,SEARCH("°",SUBSTITUTE((TRIM($I32))," ","°",COLUMNS($J32:N32)))-SEARCH("°",SUBSTITUTE((TRIM($I32))," ","°",COLUMNS($J32:N32)-1))-1))),"")," ","NOVÉ")</f>
        <v xml:space="preserve"> NOVÉ</v>
      </c>
      <c r="T31" s="131" t="s">
        <v>2187</v>
      </c>
      <c r="U31" s="64"/>
      <c r="V31" s="48"/>
      <c r="W31" s="48"/>
      <c r="X31" s="48"/>
      <c r="Y31" s="48"/>
      <c r="Z31" s="48"/>
      <c r="AA31" s="48"/>
      <c r="AB31" s="48"/>
      <c r="AC31" s="48"/>
      <c r="AD31" s="48"/>
    </row>
    <row r="32" spans="1:30" ht="15.75" thickBot="1" x14ac:dyDescent="0.3">
      <c r="A32" s="146" t="str">
        <f t="shared" ref="A32" si="25">IF(B32&lt;&gt;"",A30+1," ")</f>
        <v xml:space="preserve"> </v>
      </c>
      <c r="B32" s="59"/>
      <c r="C32" s="45"/>
      <c r="D32" s="46"/>
      <c r="E32" s="4"/>
      <c r="F32" s="59"/>
      <c r="G32" s="110" t="str">
        <f>IF(F32="","",VLOOKUP(F32,ČÍSELNÍK!$A$2:$B$448,2))</f>
        <v/>
      </c>
      <c r="H32" s="46"/>
      <c r="I32" s="109"/>
      <c r="J32" s="121"/>
      <c r="K32" s="122"/>
      <c r="L32" s="120"/>
      <c r="M32" s="123"/>
      <c r="N32" s="121"/>
      <c r="O32" s="122"/>
      <c r="P32" s="120"/>
      <c r="Q32" s="123"/>
      <c r="R32" s="121"/>
      <c r="S32" s="97"/>
      <c r="T32" s="128"/>
      <c r="U32" s="98" t="str">
        <f t="shared" ref="U32:AD32" si="26">IF(J32&lt;&gt;"",(J31 &amp; "***" &amp;J32),"")</f>
        <v/>
      </c>
      <c r="V32" s="98" t="str">
        <f t="shared" si="26"/>
        <v/>
      </c>
      <c r="W32" s="98" t="str">
        <f t="shared" si="26"/>
        <v/>
      </c>
      <c r="X32" s="98" t="str">
        <f t="shared" si="26"/>
        <v/>
      </c>
      <c r="Y32" s="98" t="str">
        <f t="shared" si="26"/>
        <v/>
      </c>
      <c r="Z32" s="98" t="str">
        <f t="shared" si="26"/>
        <v/>
      </c>
      <c r="AA32" s="98" t="str">
        <f t="shared" si="26"/>
        <v/>
      </c>
      <c r="AB32" s="98" t="str">
        <f t="shared" si="26"/>
        <v/>
      </c>
      <c r="AC32" s="98" t="str">
        <f t="shared" si="26"/>
        <v/>
      </c>
      <c r="AD32" s="98" t="str">
        <f t="shared" si="26"/>
        <v/>
      </c>
    </row>
    <row r="33" spans="1:30" ht="30.75" thickBot="1" x14ac:dyDescent="0.3">
      <c r="A33" s="5"/>
      <c r="B33" s="5" t="s">
        <v>3</v>
      </c>
      <c r="C33" s="5" t="s">
        <v>0</v>
      </c>
      <c r="D33" s="5" t="s">
        <v>2155</v>
      </c>
      <c r="E33" s="5" t="s">
        <v>2156</v>
      </c>
      <c r="F33" s="5" t="s">
        <v>2154</v>
      </c>
      <c r="G33" s="100" t="s">
        <v>2175</v>
      </c>
      <c r="H33" s="5" t="s">
        <v>2157</v>
      </c>
      <c r="I33" s="51" t="s">
        <v>1</v>
      </c>
      <c r="J33" s="126" t="str">
        <f>CONCATENATE(IFERROR(IF(COLUMNS($J34)-1=LEN((CONCATENATE($I34," ")))-LEN(SUBSTITUTE((CONCATENATE($I34," "))," ","")),
                                                                               RIGHT((CONCATENATE($I34," ")),LEN((CONCATENATE($I34," ")))-SEARCH("°",SUBSTITUTE((CONCATENATE($I34," "))," ","°",COLUMNS($J34)-1))),
         IF(COLUMNS($J34)=1,                          LEFT((CONCATENATE($I34," ")),SEARCH("°",SUBSTITUTE((CONCATENATE($I34," "))," ","°",COLUMNS($J34)))-1),
                                                                               MID((CONCATENATE($I34," ")),SEARCH("°",SUBSTITUTE((CONCATENATE($I34," "))," ","°",COLUMNS($J34)-1))+1,SEARCH("°",SUBSTITUTE((CONCATENATE($I34," "))," ","°",COLUMNS($J34)))-SEARCH("°",SUBSTITUTE((CONCATENATE($I34," "))," ","°",COLUMNS($J34)-1))-1))),"")," ","PŮVODNÍ")</f>
        <v xml:space="preserve"> PŮVODNÍ</v>
      </c>
      <c r="K33" s="127" t="str">
        <f>CONCATENATE(IFERROR(IF(COLUMNS($J34)-1=LEN((CONCATENATE($I34," ")))-LEN(SUBSTITUTE((CONCATENATE($I34," "))," ","")),
                                                                               RIGHT((CONCATENATE($I34," ")),LEN((CONCATENATE($I34," ")))-SEARCH("°",SUBSTITUTE((CONCATENATE($I34," "))," ","°",COLUMNS($J34)-1))),
         IF(COLUMNS($J34)=1,                          LEFT((CONCATENATE($I34," ")),SEARCH("°",SUBSTITUTE((CONCATENATE($I34," "))," ","°",COLUMNS($J34)))-1),
                                                                               MID((CONCATENATE($I34," ")),SEARCH("°",SUBSTITUTE((CONCATENATE($I34," "))," ","°",COLUMNS($J34)-1))+1,SEARCH("°",SUBSTITUTE((CONCATENATE($I34," "))," ","°",COLUMNS($J34)))-SEARCH("°",SUBSTITUTE((CONCATENATE($I34," "))," ","°",COLUMNS($J34)-1))-1))),"")," ","NOVÉ")</f>
        <v xml:space="preserve"> NOVÉ</v>
      </c>
      <c r="L33" s="129" t="str">
        <f>CONCATENATE(IFERROR(IF(COLUMNS($J34:K34)-1=LEN((TRIM($I34)))-LEN(SUBSTITUTE((TRIM($I34))," ","")),                                                                                RIGHT((TRIM($I34)),LEN((TRIM($I34)))-SEARCH("°",SUBSTITUTE((TRIM($I34))," ","°",COLUMNS($J34:K34)-1))),          IF(COLUMNS($J34:K34)=1,                          LEFT((TRIM($I34)),SEARCH("°",SUBSTITUTE((TRIM($I34))," ","°",COLUMNS($J34:K34)))-1),                                                                                MID((TRIM($I34)),SEARCH("°",SUBSTITUTE((TRIM($I34))," ","°",COLUMNS($J34:K34)-1))+1,SEARCH("°",SUBSTITUTE((TRIM($I34))," ","°",COLUMNS($J34:K34)))-SEARCH("°",SUBSTITUTE((TRIM($I34))," ","°",COLUMNS($J34:K34)-1))-1))),"")," ","PŮVODNÍ")</f>
        <v xml:space="preserve"> PŮVODNÍ</v>
      </c>
      <c r="M33" s="130" t="str">
        <f>CONCATENATE(IFERROR(IF(COLUMNS($J34:K34)-1=LEN((TRIM($I34)))-LEN(SUBSTITUTE((TRIM($I34))," ","")),                                                                                RIGHT((TRIM($I34)),LEN((TRIM($I34)))-SEARCH("°",SUBSTITUTE((TRIM($I34))," ","°",COLUMNS($J34:K34)-1))),          IF(COLUMNS($J34:K34)=1,                          LEFT((TRIM($I34)),SEARCH("°",SUBSTITUTE((TRIM($I34))," ","°",COLUMNS($J34:K34)))-1),                                                                                MID((TRIM($I34)),SEARCH("°",SUBSTITUTE((TRIM($I34))," ","°",COLUMNS($J34:K34)-1))+1,SEARCH("°",SUBSTITUTE((TRIM($I34))," ","°",COLUMNS($J34:K34)))-SEARCH("°",SUBSTITUTE((TRIM($I34))," ","°",COLUMNS($J34:K34)-1))-1))),"")," ","NOVÉ")</f>
        <v xml:space="preserve"> NOVÉ</v>
      </c>
      <c r="N33" s="126" t="str">
        <f>CONCATENATE(IFERROR(IF(COLUMNS($J34:L34)-1=LEN((TRIM($I34)))-LEN(SUBSTITUTE((TRIM($I34))," ","")),                                                                                RIGHT((TRIM($I34)),LEN((TRIM($I34)))-SEARCH("°",SUBSTITUTE((TRIM($I34))," ","°",COLUMNS($J34:L34)-1))),          IF(COLUMNS($J34:L34)=1,                          LEFT((TRIM($I34)),SEARCH("°",SUBSTITUTE((TRIM($I34))," ","°",COLUMNS($J34:L34)))-1),                                                                                MID((TRIM($I34)),SEARCH("°",SUBSTITUTE((TRIM($I34))," ","°",COLUMNS($J34:L34)-1))+1,SEARCH("°",SUBSTITUTE((TRIM($I34))," ","°",COLUMNS($J34:L34)))-SEARCH("°",SUBSTITUTE((TRIM($I34))," ","°",COLUMNS($J34:L34)-1))-1))),"")," ","PŮVODNÍ")</f>
        <v xml:space="preserve"> PŮVODNÍ</v>
      </c>
      <c r="O33" s="127" t="str">
        <f>CONCATENATE(IFERROR(IF(COLUMNS($J34:L34)-1=LEN((TRIM($I34)))-LEN(SUBSTITUTE((TRIM($I34))," ","")),                                                                                RIGHT((TRIM($I34)),LEN((TRIM($I34)))-SEARCH("°",SUBSTITUTE((TRIM($I34))," ","°",COLUMNS($J34:L34)-1))),          IF(COLUMNS($J34:L34)=1,                          LEFT((TRIM($I34)),SEARCH("°",SUBSTITUTE((TRIM($I34))," ","°",COLUMNS($J34:L34)))-1),                                                                                MID((TRIM($I34)),SEARCH("°",SUBSTITUTE((TRIM($I34))," ","°",COLUMNS($J34:L34)-1))+1,SEARCH("°",SUBSTITUTE((TRIM($I34))," ","°",COLUMNS($J34:L34)))-SEARCH("°",SUBSTITUTE((TRIM($I34))," ","°",COLUMNS($J34:L34)-1))-1))),"")," ","NOVÉ")</f>
        <v xml:space="preserve"> NOVÉ</v>
      </c>
      <c r="P33" s="129" t="str">
        <f>CONCATENATE(IFERROR(IF(COLUMNS($J34:M34)-1=LEN((TRIM($I34)))-LEN(SUBSTITUTE((TRIM($I34))," ","")),                                                                                RIGHT((TRIM($I34)),LEN((TRIM($I34)))-SEARCH("°",SUBSTITUTE((TRIM($I34))," ","°",COLUMNS($J34:M34)-1))),          IF(COLUMNS($J34:M34)=1,                          LEFT((TRIM($I34)),SEARCH("°",SUBSTITUTE((TRIM($I34))," ","°",COLUMNS($J34:M34)))-1),                                                                                MID((TRIM($I34)),SEARCH("°",SUBSTITUTE((TRIM($I34))," ","°",COLUMNS($J34:M34)-1))+1,SEARCH("°",SUBSTITUTE((TRIM($I34))," ","°",COLUMNS($J34:M34)))-SEARCH("°",SUBSTITUTE((TRIM($I34))," ","°",COLUMNS($J34:M34)-1))-1))),"")," ","PŮVODNÍ")</f>
        <v xml:space="preserve"> PŮVODNÍ</v>
      </c>
      <c r="Q33" s="130" t="str">
        <f>CONCATENATE(IFERROR(IF(COLUMNS($J34:M34)-1=LEN((TRIM($I34)))-LEN(SUBSTITUTE((TRIM($I34))," ","")),                                                                                RIGHT((TRIM($I34)),LEN((TRIM($I34)))-SEARCH("°",SUBSTITUTE((TRIM($I34))," ","°",COLUMNS($J34:M34)-1))),          IF(COLUMNS($J34:M34)=1,                          LEFT((TRIM($I34)),SEARCH("°",SUBSTITUTE((TRIM($I34))," ","°",COLUMNS($J34:M34)))-1),                                                                                MID((TRIM($I34)),SEARCH("°",SUBSTITUTE((TRIM($I34))," ","°",COLUMNS($J34:M34)-1))+1,SEARCH("°",SUBSTITUTE((TRIM($I34))," ","°",COLUMNS($J34:M34)))-SEARCH("°",SUBSTITUTE((TRIM($I34))," ","°",COLUMNS($J34:M34)-1))-1))),"")," ","NOVÉ")</f>
        <v xml:space="preserve"> NOVÉ</v>
      </c>
      <c r="R33" s="126" t="str">
        <f>CONCATENATE(IFERROR(IF(COLUMNS($J34:N34)-1=LEN((TRIM($I34)))-LEN(SUBSTITUTE((TRIM($I34))," ","")),                                                                                RIGHT((TRIM($I34)),LEN((TRIM($I34)))-SEARCH("°",SUBSTITUTE((TRIM($I34))," ","°",COLUMNS($J34:N34)-1))),          IF(COLUMNS($J34:N34)=1,                          LEFT((TRIM($I34)),SEARCH("°",SUBSTITUTE((TRIM($I34))," ","°",COLUMNS($J34:N34)))-1),                                                                                MID((TRIM($I34)),SEARCH("°",SUBSTITUTE((TRIM($I34))," ","°",COLUMNS($J34:N34)-1))+1,SEARCH("°",SUBSTITUTE((TRIM($I34))," ","°",COLUMNS($J34:N34)))-SEARCH("°",SUBSTITUTE((TRIM($I34))," ","°",COLUMNS($J34:N34)-1))-1))),"")," ","PŮVODNÍ")</f>
        <v xml:space="preserve"> PŮVODNÍ</v>
      </c>
      <c r="S33" s="100" t="str">
        <f>CONCATENATE(IFERROR(IF(COLUMNS($J34:N34)-1=LEN((TRIM($I34)))-LEN(SUBSTITUTE((TRIM($I34))," ","")),                                                                                RIGHT((TRIM($I34)),LEN((TRIM($I34)))-SEARCH("°",SUBSTITUTE((TRIM($I34))," ","°",COLUMNS($J34:N34)-1))),          IF(COLUMNS($J34:N34)=1,                          LEFT((TRIM($I34)),SEARCH("°",SUBSTITUTE((TRIM($I34))," ","°",COLUMNS($J34:N34)))-1),                                                                                MID((TRIM($I34)),SEARCH("°",SUBSTITUTE((TRIM($I34))," ","°",COLUMNS($J34:N34)-1))+1,SEARCH("°",SUBSTITUTE((TRIM($I34))," ","°",COLUMNS($J34:N34)))-SEARCH("°",SUBSTITUTE((TRIM($I34))," ","°",COLUMNS($J34:N34)-1))-1))),"")," ","NOVÉ")</f>
        <v xml:space="preserve"> NOVÉ</v>
      </c>
      <c r="T33" s="131" t="s">
        <v>2187</v>
      </c>
      <c r="U33" s="64"/>
      <c r="V33" s="48"/>
      <c r="W33" s="48"/>
      <c r="X33" s="48"/>
      <c r="Y33" s="48"/>
      <c r="Z33" s="48"/>
      <c r="AA33" s="48"/>
      <c r="AB33" s="48"/>
      <c r="AC33" s="48"/>
      <c r="AD33" s="48"/>
    </row>
    <row r="34" spans="1:30" ht="15.75" thickBot="1" x14ac:dyDescent="0.3">
      <c r="A34" s="146" t="str">
        <f t="shared" ref="A34" si="27">IF(B34&lt;&gt;"",A32+1," ")</f>
        <v xml:space="preserve"> </v>
      </c>
      <c r="B34" s="59"/>
      <c r="C34" s="45"/>
      <c r="D34" s="46"/>
      <c r="E34" s="4"/>
      <c r="F34" s="59"/>
      <c r="G34" s="110" t="str">
        <f>IF(F34="","",VLOOKUP(F34,ČÍSELNÍK!$A$2:$B$448,2))</f>
        <v/>
      </c>
      <c r="H34" s="46"/>
      <c r="I34" s="109"/>
      <c r="J34" s="121"/>
      <c r="K34" s="122"/>
      <c r="L34" s="120"/>
      <c r="M34" s="123"/>
      <c r="N34" s="121"/>
      <c r="O34" s="122"/>
      <c r="P34" s="120"/>
      <c r="Q34" s="123"/>
      <c r="R34" s="121"/>
      <c r="S34" s="97"/>
      <c r="T34" s="128"/>
      <c r="U34" s="98" t="str">
        <f t="shared" ref="U34:AD34" si="28">IF(J34&lt;&gt;"",(J33 &amp; "***" &amp;J34),"")</f>
        <v/>
      </c>
      <c r="V34" s="98" t="str">
        <f t="shared" si="28"/>
        <v/>
      </c>
      <c r="W34" s="98" t="str">
        <f t="shared" si="28"/>
        <v/>
      </c>
      <c r="X34" s="98" t="str">
        <f t="shared" si="28"/>
        <v/>
      </c>
      <c r="Y34" s="98" t="str">
        <f t="shared" si="28"/>
        <v/>
      </c>
      <c r="Z34" s="98" t="str">
        <f t="shared" si="28"/>
        <v/>
      </c>
      <c r="AA34" s="98" t="str">
        <f t="shared" si="28"/>
        <v/>
      </c>
      <c r="AB34" s="98" t="str">
        <f t="shared" si="28"/>
        <v/>
      </c>
      <c r="AC34" s="98" t="str">
        <f t="shared" si="28"/>
        <v/>
      </c>
      <c r="AD34" s="98" t="str">
        <f t="shared" si="28"/>
        <v/>
      </c>
    </row>
    <row r="35" spans="1:30" ht="30.75" thickBot="1" x14ac:dyDescent="0.3">
      <c r="A35" s="5"/>
      <c r="B35" s="5" t="s">
        <v>3</v>
      </c>
      <c r="C35" s="5" t="s">
        <v>0</v>
      </c>
      <c r="D35" s="5" t="s">
        <v>2155</v>
      </c>
      <c r="E35" s="5" t="s">
        <v>2156</v>
      </c>
      <c r="F35" s="5" t="s">
        <v>2154</v>
      </c>
      <c r="G35" s="100" t="s">
        <v>2175</v>
      </c>
      <c r="H35" s="5" t="s">
        <v>2157</v>
      </c>
      <c r="I35" s="51" t="s">
        <v>1</v>
      </c>
      <c r="J35" s="126" t="str">
        <f>CONCATENATE(IFERROR(IF(COLUMNS($J36)-1=LEN((CONCATENATE($I36," ")))-LEN(SUBSTITUTE((CONCATENATE($I36," "))," ","")),
                                                                               RIGHT((CONCATENATE($I36," ")),LEN((CONCATENATE($I36," ")))-SEARCH("°",SUBSTITUTE((CONCATENATE($I36," "))," ","°",COLUMNS($J36)-1))),
         IF(COLUMNS($J36)=1,                          LEFT((CONCATENATE($I36," ")),SEARCH("°",SUBSTITUTE((CONCATENATE($I36," "))," ","°",COLUMNS($J36)))-1),
                                                                               MID((CONCATENATE($I36," ")),SEARCH("°",SUBSTITUTE((CONCATENATE($I36," "))," ","°",COLUMNS($J36)-1))+1,SEARCH("°",SUBSTITUTE((CONCATENATE($I36," "))," ","°",COLUMNS($J36)))-SEARCH("°",SUBSTITUTE((CONCATENATE($I36," "))," ","°",COLUMNS($J36)-1))-1))),"")," ","PŮVODNÍ")</f>
        <v xml:space="preserve"> PŮVODNÍ</v>
      </c>
      <c r="K35" s="127" t="str">
        <f>CONCATENATE(IFERROR(IF(COLUMNS($J36)-1=LEN((CONCATENATE($I36," ")))-LEN(SUBSTITUTE((CONCATENATE($I36," "))," ","")),
                                                                               RIGHT((CONCATENATE($I36," ")),LEN((CONCATENATE($I36," ")))-SEARCH("°",SUBSTITUTE((CONCATENATE($I36," "))," ","°",COLUMNS($J36)-1))),
         IF(COLUMNS($J36)=1,                          LEFT((CONCATENATE($I36," ")),SEARCH("°",SUBSTITUTE((CONCATENATE($I36," "))," ","°",COLUMNS($J36)))-1),
                                                                               MID((CONCATENATE($I36," ")),SEARCH("°",SUBSTITUTE((CONCATENATE($I36," "))," ","°",COLUMNS($J36)-1))+1,SEARCH("°",SUBSTITUTE((CONCATENATE($I36," "))," ","°",COLUMNS($J36)))-SEARCH("°",SUBSTITUTE((CONCATENATE($I36," "))," ","°",COLUMNS($J36)-1))-1))),"")," ","NOVÉ")</f>
        <v xml:space="preserve"> NOVÉ</v>
      </c>
      <c r="L35" s="129" t="str">
        <f>CONCATENATE(IFERROR(IF(COLUMNS($J36:K36)-1=LEN((TRIM($I36)))-LEN(SUBSTITUTE((TRIM($I36))," ","")),                                                                                RIGHT((TRIM($I36)),LEN((TRIM($I36)))-SEARCH("°",SUBSTITUTE((TRIM($I36))," ","°",COLUMNS($J36:K36)-1))),          IF(COLUMNS($J36:K36)=1,                          LEFT((TRIM($I36)),SEARCH("°",SUBSTITUTE((TRIM($I36))," ","°",COLUMNS($J36:K36)))-1),                                                                                MID((TRIM($I36)),SEARCH("°",SUBSTITUTE((TRIM($I36))," ","°",COLUMNS($J36:K36)-1))+1,SEARCH("°",SUBSTITUTE((TRIM($I36))," ","°",COLUMNS($J36:K36)))-SEARCH("°",SUBSTITUTE((TRIM($I36))," ","°",COLUMNS($J36:K36)-1))-1))),"")," ","PŮVODNÍ")</f>
        <v xml:space="preserve"> PŮVODNÍ</v>
      </c>
      <c r="M35" s="130" t="str">
        <f>CONCATENATE(IFERROR(IF(COLUMNS($J36:K36)-1=LEN((TRIM($I36)))-LEN(SUBSTITUTE((TRIM($I36))," ","")),                                                                                RIGHT((TRIM($I36)),LEN((TRIM($I36)))-SEARCH("°",SUBSTITUTE((TRIM($I36))," ","°",COLUMNS($J36:K36)-1))),          IF(COLUMNS($J36:K36)=1,                          LEFT((TRIM($I36)),SEARCH("°",SUBSTITUTE((TRIM($I36))," ","°",COLUMNS($J36:K36)))-1),                                                                                MID((TRIM($I36)),SEARCH("°",SUBSTITUTE((TRIM($I36))," ","°",COLUMNS($J36:K36)-1))+1,SEARCH("°",SUBSTITUTE((TRIM($I36))," ","°",COLUMNS($J36:K36)))-SEARCH("°",SUBSTITUTE((TRIM($I36))," ","°",COLUMNS($J36:K36)-1))-1))),"")," ","NOVÉ")</f>
        <v xml:space="preserve"> NOVÉ</v>
      </c>
      <c r="N35" s="126" t="str">
        <f>CONCATENATE(IFERROR(IF(COLUMNS($J36:L36)-1=LEN((TRIM($I36)))-LEN(SUBSTITUTE((TRIM($I36))," ","")),                                                                                RIGHT((TRIM($I36)),LEN((TRIM($I36)))-SEARCH("°",SUBSTITUTE((TRIM($I36))," ","°",COLUMNS($J36:L36)-1))),          IF(COLUMNS($J36:L36)=1,                          LEFT((TRIM($I36)),SEARCH("°",SUBSTITUTE((TRIM($I36))," ","°",COLUMNS($J36:L36)))-1),                                                                                MID((TRIM($I36)),SEARCH("°",SUBSTITUTE((TRIM($I36))," ","°",COLUMNS($J36:L36)-1))+1,SEARCH("°",SUBSTITUTE((TRIM($I36))," ","°",COLUMNS($J36:L36)))-SEARCH("°",SUBSTITUTE((TRIM($I36))," ","°",COLUMNS($J36:L36)-1))-1))),"")," ","PŮVODNÍ")</f>
        <v xml:space="preserve"> PŮVODNÍ</v>
      </c>
      <c r="O35" s="127" t="str">
        <f>CONCATENATE(IFERROR(IF(COLUMNS($J36:L36)-1=LEN((TRIM($I36)))-LEN(SUBSTITUTE((TRIM($I36))," ","")),                                                                                RIGHT((TRIM($I36)),LEN((TRIM($I36)))-SEARCH("°",SUBSTITUTE((TRIM($I36))," ","°",COLUMNS($J36:L36)-1))),          IF(COLUMNS($J36:L36)=1,                          LEFT((TRIM($I36)),SEARCH("°",SUBSTITUTE((TRIM($I36))," ","°",COLUMNS($J36:L36)))-1),                                                                                MID((TRIM($I36)),SEARCH("°",SUBSTITUTE((TRIM($I36))," ","°",COLUMNS($J36:L36)-1))+1,SEARCH("°",SUBSTITUTE((TRIM($I36))," ","°",COLUMNS($J36:L36)))-SEARCH("°",SUBSTITUTE((TRIM($I36))," ","°",COLUMNS($J36:L36)-1))-1))),"")," ","NOVÉ")</f>
        <v xml:space="preserve"> NOVÉ</v>
      </c>
      <c r="P35" s="129" t="str">
        <f>CONCATENATE(IFERROR(IF(COLUMNS($J36:M36)-1=LEN((TRIM($I36)))-LEN(SUBSTITUTE((TRIM($I36))," ","")),                                                                                RIGHT((TRIM($I36)),LEN((TRIM($I36)))-SEARCH("°",SUBSTITUTE((TRIM($I36))," ","°",COLUMNS($J36:M36)-1))),          IF(COLUMNS($J36:M36)=1,                          LEFT((TRIM($I36)),SEARCH("°",SUBSTITUTE((TRIM($I36))," ","°",COLUMNS($J36:M36)))-1),                                                                                MID((TRIM($I36)),SEARCH("°",SUBSTITUTE((TRIM($I36))," ","°",COLUMNS($J36:M36)-1))+1,SEARCH("°",SUBSTITUTE((TRIM($I36))," ","°",COLUMNS($J36:M36)))-SEARCH("°",SUBSTITUTE((TRIM($I36))," ","°",COLUMNS($J36:M36)-1))-1))),"")," ","PŮVODNÍ")</f>
        <v xml:space="preserve"> PŮVODNÍ</v>
      </c>
      <c r="Q35" s="130" t="str">
        <f>CONCATENATE(IFERROR(IF(COLUMNS($J36:M36)-1=LEN((TRIM($I36)))-LEN(SUBSTITUTE((TRIM($I36))," ","")),                                                                                RIGHT((TRIM($I36)),LEN((TRIM($I36)))-SEARCH("°",SUBSTITUTE((TRIM($I36))," ","°",COLUMNS($J36:M36)-1))),          IF(COLUMNS($J36:M36)=1,                          LEFT((TRIM($I36)),SEARCH("°",SUBSTITUTE((TRIM($I36))," ","°",COLUMNS($J36:M36)))-1),                                                                                MID((TRIM($I36)),SEARCH("°",SUBSTITUTE((TRIM($I36))," ","°",COLUMNS($J36:M36)-1))+1,SEARCH("°",SUBSTITUTE((TRIM($I36))," ","°",COLUMNS($J36:M36)))-SEARCH("°",SUBSTITUTE((TRIM($I36))," ","°",COLUMNS($J36:M36)-1))-1))),"")," ","NOVÉ")</f>
        <v xml:space="preserve"> NOVÉ</v>
      </c>
      <c r="R35" s="126" t="str">
        <f>CONCATENATE(IFERROR(IF(COLUMNS($J36:N36)-1=LEN((TRIM($I36)))-LEN(SUBSTITUTE((TRIM($I36))," ","")),                                                                                RIGHT((TRIM($I36)),LEN((TRIM($I36)))-SEARCH("°",SUBSTITUTE((TRIM($I36))," ","°",COLUMNS($J36:N36)-1))),          IF(COLUMNS($J36:N36)=1,                          LEFT((TRIM($I36)),SEARCH("°",SUBSTITUTE((TRIM($I36))," ","°",COLUMNS($J36:N36)))-1),                                                                                MID((TRIM($I36)),SEARCH("°",SUBSTITUTE((TRIM($I36))," ","°",COLUMNS($J36:N36)-1))+1,SEARCH("°",SUBSTITUTE((TRIM($I36))," ","°",COLUMNS($J36:N36)))-SEARCH("°",SUBSTITUTE((TRIM($I36))," ","°",COLUMNS($J36:N36)-1))-1))),"")," ","PŮVODNÍ")</f>
        <v xml:space="preserve"> PŮVODNÍ</v>
      </c>
      <c r="S35" s="100" t="str">
        <f>CONCATENATE(IFERROR(IF(COLUMNS($J36:N36)-1=LEN((TRIM($I36)))-LEN(SUBSTITUTE((TRIM($I36))," ","")),                                                                                RIGHT((TRIM($I36)),LEN((TRIM($I36)))-SEARCH("°",SUBSTITUTE((TRIM($I36))," ","°",COLUMNS($J36:N36)-1))),          IF(COLUMNS($J36:N36)=1,                          LEFT((TRIM($I36)),SEARCH("°",SUBSTITUTE((TRIM($I36))," ","°",COLUMNS($J36:N36)))-1),                                                                                MID((TRIM($I36)),SEARCH("°",SUBSTITUTE((TRIM($I36))," ","°",COLUMNS($J36:N36)-1))+1,SEARCH("°",SUBSTITUTE((TRIM($I36))," ","°",COLUMNS($J36:N36)))-SEARCH("°",SUBSTITUTE((TRIM($I36))," ","°",COLUMNS($J36:N36)-1))-1))),"")," ","NOVÉ")</f>
        <v xml:space="preserve"> NOVÉ</v>
      </c>
      <c r="T35" s="131" t="s">
        <v>2187</v>
      </c>
      <c r="U35" s="64"/>
      <c r="V35" s="48"/>
      <c r="W35" s="48"/>
      <c r="X35" s="48"/>
      <c r="Y35" s="48"/>
      <c r="Z35" s="48"/>
      <c r="AA35" s="48"/>
      <c r="AB35" s="48"/>
      <c r="AC35" s="48"/>
      <c r="AD35" s="48"/>
    </row>
    <row r="36" spans="1:30" ht="15.75" thickBot="1" x14ac:dyDescent="0.3">
      <c r="A36" s="146" t="str">
        <f t="shared" ref="A36" si="29">IF(B36&lt;&gt;"",A34+1," ")</f>
        <v xml:space="preserve"> </v>
      </c>
      <c r="B36" s="59"/>
      <c r="C36" s="45"/>
      <c r="D36" s="46"/>
      <c r="E36" s="4"/>
      <c r="F36" s="59"/>
      <c r="G36" s="110" t="str">
        <f>IF(F36="","",VLOOKUP(F36,ČÍSELNÍK!$A$2:$B$448,2))</f>
        <v/>
      </c>
      <c r="H36" s="46"/>
      <c r="I36" s="109"/>
      <c r="J36" s="121"/>
      <c r="K36" s="122"/>
      <c r="L36" s="120"/>
      <c r="M36" s="123"/>
      <c r="N36" s="121"/>
      <c r="O36" s="122"/>
      <c r="P36" s="120"/>
      <c r="Q36" s="123"/>
      <c r="R36" s="121"/>
      <c r="S36" s="97"/>
      <c r="T36" s="128"/>
      <c r="U36" s="98" t="str">
        <f t="shared" ref="U36:AD36" si="30">IF(J36&lt;&gt;"",(J35 &amp; "***" &amp;J36),"")</f>
        <v/>
      </c>
      <c r="V36" s="98" t="str">
        <f t="shared" si="30"/>
        <v/>
      </c>
      <c r="W36" s="98" t="str">
        <f t="shared" si="30"/>
        <v/>
      </c>
      <c r="X36" s="98" t="str">
        <f t="shared" si="30"/>
        <v/>
      </c>
      <c r="Y36" s="98" t="str">
        <f t="shared" si="30"/>
        <v/>
      </c>
      <c r="Z36" s="98" t="str">
        <f t="shared" si="30"/>
        <v/>
      </c>
      <c r="AA36" s="98" t="str">
        <f t="shared" si="30"/>
        <v/>
      </c>
      <c r="AB36" s="98" t="str">
        <f t="shared" si="30"/>
        <v/>
      </c>
      <c r="AC36" s="98" t="str">
        <f t="shared" si="30"/>
        <v/>
      </c>
      <c r="AD36" s="98" t="str">
        <f t="shared" si="30"/>
        <v/>
      </c>
    </row>
    <row r="37" spans="1:30" ht="30.75" thickBot="1" x14ac:dyDescent="0.3">
      <c r="A37" s="5"/>
      <c r="B37" s="5" t="s">
        <v>3</v>
      </c>
      <c r="C37" s="5" t="s">
        <v>0</v>
      </c>
      <c r="D37" s="5" t="s">
        <v>2155</v>
      </c>
      <c r="E37" s="5" t="s">
        <v>2156</v>
      </c>
      <c r="F37" s="5" t="s">
        <v>2154</v>
      </c>
      <c r="G37" s="100" t="s">
        <v>2175</v>
      </c>
      <c r="H37" s="5" t="s">
        <v>2157</v>
      </c>
      <c r="I37" s="51" t="s">
        <v>1</v>
      </c>
      <c r="J37" s="126" t="str">
        <f>CONCATENATE(IFERROR(IF(COLUMNS($J38)-1=LEN((CONCATENATE($I38," ")))-LEN(SUBSTITUTE((CONCATENATE($I38," "))," ","")),
                                                                               RIGHT((CONCATENATE($I38," ")),LEN((CONCATENATE($I38," ")))-SEARCH("°",SUBSTITUTE((CONCATENATE($I38," "))," ","°",COLUMNS($J38)-1))),
         IF(COLUMNS($J38)=1,                          LEFT((CONCATENATE($I38," ")),SEARCH("°",SUBSTITUTE((CONCATENATE($I38," "))," ","°",COLUMNS($J38)))-1),
                                                                               MID((CONCATENATE($I38," ")),SEARCH("°",SUBSTITUTE((CONCATENATE($I38," "))," ","°",COLUMNS($J38)-1))+1,SEARCH("°",SUBSTITUTE((CONCATENATE($I38," "))," ","°",COLUMNS($J38)))-SEARCH("°",SUBSTITUTE((CONCATENATE($I38," "))," ","°",COLUMNS($J38)-1))-1))),"")," ","PŮVODNÍ")</f>
        <v xml:space="preserve"> PŮVODNÍ</v>
      </c>
      <c r="K37" s="127" t="str">
        <f>CONCATENATE(IFERROR(IF(COLUMNS($J38)-1=LEN((CONCATENATE($I38," ")))-LEN(SUBSTITUTE((CONCATENATE($I38," "))," ","")),
                                                                               RIGHT((CONCATENATE($I38," ")),LEN((CONCATENATE($I38," ")))-SEARCH("°",SUBSTITUTE((CONCATENATE($I38," "))," ","°",COLUMNS($J38)-1))),
         IF(COLUMNS($J38)=1,                          LEFT((CONCATENATE($I38," ")),SEARCH("°",SUBSTITUTE((CONCATENATE($I38," "))," ","°",COLUMNS($J38)))-1),
                                                                               MID((CONCATENATE($I38," ")),SEARCH("°",SUBSTITUTE((CONCATENATE($I38," "))," ","°",COLUMNS($J38)-1))+1,SEARCH("°",SUBSTITUTE((CONCATENATE($I38," "))," ","°",COLUMNS($J38)))-SEARCH("°",SUBSTITUTE((CONCATENATE($I38," "))," ","°",COLUMNS($J38)-1))-1))),"")," ","NOVÉ")</f>
        <v xml:space="preserve"> NOVÉ</v>
      </c>
      <c r="L37" s="129" t="str">
        <f>CONCATENATE(IFERROR(IF(COLUMNS($J38:K38)-1=LEN((TRIM($I38)))-LEN(SUBSTITUTE((TRIM($I38))," ","")),                                                                                RIGHT((TRIM($I38)),LEN((TRIM($I38)))-SEARCH("°",SUBSTITUTE((TRIM($I38))," ","°",COLUMNS($J38:K38)-1))),          IF(COLUMNS($J38:K38)=1,                          LEFT((TRIM($I38)),SEARCH("°",SUBSTITUTE((TRIM($I38))," ","°",COLUMNS($J38:K38)))-1),                                                                                MID((TRIM($I38)),SEARCH("°",SUBSTITUTE((TRIM($I38))," ","°",COLUMNS($J38:K38)-1))+1,SEARCH("°",SUBSTITUTE((TRIM($I38))," ","°",COLUMNS($J38:K38)))-SEARCH("°",SUBSTITUTE((TRIM($I38))," ","°",COLUMNS($J38:K38)-1))-1))),"")," ","PŮVODNÍ")</f>
        <v xml:space="preserve"> PŮVODNÍ</v>
      </c>
      <c r="M37" s="130" t="str">
        <f>CONCATENATE(IFERROR(IF(COLUMNS($J38:K38)-1=LEN((TRIM($I38)))-LEN(SUBSTITUTE((TRIM($I38))," ","")),                                                                                RIGHT((TRIM($I38)),LEN((TRIM($I38)))-SEARCH("°",SUBSTITUTE((TRIM($I38))," ","°",COLUMNS($J38:K38)-1))),          IF(COLUMNS($J38:K38)=1,                          LEFT((TRIM($I38)),SEARCH("°",SUBSTITUTE((TRIM($I38))," ","°",COLUMNS($J38:K38)))-1),                                                                                MID((TRIM($I38)),SEARCH("°",SUBSTITUTE((TRIM($I38))," ","°",COLUMNS($J38:K38)-1))+1,SEARCH("°",SUBSTITUTE((TRIM($I38))," ","°",COLUMNS($J38:K38)))-SEARCH("°",SUBSTITUTE((TRIM($I38))," ","°",COLUMNS($J38:K38)-1))-1))),"")," ","NOVÉ")</f>
        <v xml:space="preserve"> NOVÉ</v>
      </c>
      <c r="N37" s="126" t="str">
        <f>CONCATENATE(IFERROR(IF(COLUMNS($J38:L38)-1=LEN((TRIM($I38)))-LEN(SUBSTITUTE((TRIM($I38))," ","")),                                                                                RIGHT((TRIM($I38)),LEN((TRIM($I38)))-SEARCH("°",SUBSTITUTE((TRIM($I38))," ","°",COLUMNS($J38:L38)-1))),          IF(COLUMNS($J38:L38)=1,                          LEFT((TRIM($I38)),SEARCH("°",SUBSTITUTE((TRIM($I38))," ","°",COLUMNS($J38:L38)))-1),                                                                                MID((TRIM($I38)),SEARCH("°",SUBSTITUTE((TRIM($I38))," ","°",COLUMNS($J38:L38)-1))+1,SEARCH("°",SUBSTITUTE((TRIM($I38))," ","°",COLUMNS($J38:L38)))-SEARCH("°",SUBSTITUTE((TRIM($I38))," ","°",COLUMNS($J38:L38)-1))-1))),"")," ","PŮVODNÍ")</f>
        <v xml:space="preserve"> PŮVODNÍ</v>
      </c>
      <c r="O37" s="127" t="str">
        <f>CONCATENATE(IFERROR(IF(COLUMNS($J38:L38)-1=LEN((TRIM($I38)))-LEN(SUBSTITUTE((TRIM($I38))," ","")),                                                                                RIGHT((TRIM($I38)),LEN((TRIM($I38)))-SEARCH("°",SUBSTITUTE((TRIM($I38))," ","°",COLUMNS($J38:L38)-1))),          IF(COLUMNS($J38:L38)=1,                          LEFT((TRIM($I38)),SEARCH("°",SUBSTITUTE((TRIM($I38))," ","°",COLUMNS($J38:L38)))-1),                                                                                MID((TRIM($I38)),SEARCH("°",SUBSTITUTE((TRIM($I38))," ","°",COLUMNS($J38:L38)-1))+1,SEARCH("°",SUBSTITUTE((TRIM($I38))," ","°",COLUMNS($J38:L38)))-SEARCH("°",SUBSTITUTE((TRIM($I38))," ","°",COLUMNS($J38:L38)-1))-1))),"")," ","NOVÉ")</f>
        <v xml:space="preserve"> NOVÉ</v>
      </c>
      <c r="P37" s="129" t="str">
        <f>CONCATENATE(IFERROR(IF(COLUMNS($J38:M38)-1=LEN((TRIM($I38)))-LEN(SUBSTITUTE((TRIM($I38))," ","")),                                                                                RIGHT((TRIM($I38)),LEN((TRIM($I38)))-SEARCH("°",SUBSTITUTE((TRIM($I38))," ","°",COLUMNS($J38:M38)-1))),          IF(COLUMNS($J38:M38)=1,                          LEFT((TRIM($I38)),SEARCH("°",SUBSTITUTE((TRIM($I38))," ","°",COLUMNS($J38:M38)))-1),                                                                                MID((TRIM($I38)),SEARCH("°",SUBSTITUTE((TRIM($I38))," ","°",COLUMNS($J38:M38)-1))+1,SEARCH("°",SUBSTITUTE((TRIM($I38))," ","°",COLUMNS($J38:M38)))-SEARCH("°",SUBSTITUTE((TRIM($I38))," ","°",COLUMNS($J38:M38)-1))-1))),"")," ","PŮVODNÍ")</f>
        <v xml:space="preserve"> PŮVODNÍ</v>
      </c>
      <c r="Q37" s="130" t="str">
        <f>CONCATENATE(IFERROR(IF(COLUMNS($J38:M38)-1=LEN((TRIM($I38)))-LEN(SUBSTITUTE((TRIM($I38))," ","")),                                                                                RIGHT((TRIM($I38)),LEN((TRIM($I38)))-SEARCH("°",SUBSTITUTE((TRIM($I38))," ","°",COLUMNS($J38:M38)-1))),          IF(COLUMNS($J38:M38)=1,                          LEFT((TRIM($I38)),SEARCH("°",SUBSTITUTE((TRIM($I38))," ","°",COLUMNS($J38:M38)))-1),                                                                                MID((TRIM($I38)),SEARCH("°",SUBSTITUTE((TRIM($I38))," ","°",COLUMNS($J38:M38)-1))+1,SEARCH("°",SUBSTITUTE((TRIM($I38))," ","°",COLUMNS($J38:M38)))-SEARCH("°",SUBSTITUTE((TRIM($I38))," ","°",COLUMNS($J38:M38)-1))-1))),"")," ","NOVÉ")</f>
        <v xml:space="preserve"> NOVÉ</v>
      </c>
      <c r="R37" s="126" t="str">
        <f>CONCATENATE(IFERROR(IF(COLUMNS($J38:N38)-1=LEN((TRIM($I38)))-LEN(SUBSTITUTE((TRIM($I38))," ","")),                                                                                RIGHT((TRIM($I38)),LEN((TRIM($I38)))-SEARCH("°",SUBSTITUTE((TRIM($I38))," ","°",COLUMNS($J38:N38)-1))),          IF(COLUMNS($J38:N38)=1,                          LEFT((TRIM($I38)),SEARCH("°",SUBSTITUTE((TRIM($I38))," ","°",COLUMNS($J38:N38)))-1),                                                                                MID((TRIM($I38)),SEARCH("°",SUBSTITUTE((TRIM($I38))," ","°",COLUMNS($J38:N38)-1))+1,SEARCH("°",SUBSTITUTE((TRIM($I38))," ","°",COLUMNS($J38:N38)))-SEARCH("°",SUBSTITUTE((TRIM($I38))," ","°",COLUMNS($J38:N38)-1))-1))),"")," ","PŮVODNÍ")</f>
        <v xml:space="preserve"> PŮVODNÍ</v>
      </c>
      <c r="S37" s="100" t="str">
        <f>CONCATENATE(IFERROR(IF(COLUMNS($J38:N38)-1=LEN((TRIM($I38)))-LEN(SUBSTITUTE((TRIM($I38))," ","")),                                                                                RIGHT((TRIM($I38)),LEN((TRIM($I38)))-SEARCH("°",SUBSTITUTE((TRIM($I38))," ","°",COLUMNS($J38:N38)-1))),          IF(COLUMNS($J38:N38)=1,                          LEFT((TRIM($I38)),SEARCH("°",SUBSTITUTE((TRIM($I38))," ","°",COLUMNS($J38:N38)))-1),                                                                                MID((TRIM($I38)),SEARCH("°",SUBSTITUTE((TRIM($I38))," ","°",COLUMNS($J38:N38)-1))+1,SEARCH("°",SUBSTITUTE((TRIM($I38))," ","°",COLUMNS($J38:N38)))-SEARCH("°",SUBSTITUTE((TRIM($I38))," ","°",COLUMNS($J38:N38)-1))-1))),"")," ","NOVÉ")</f>
        <v xml:space="preserve"> NOVÉ</v>
      </c>
      <c r="T37" s="131" t="s">
        <v>2187</v>
      </c>
      <c r="U37" s="64"/>
      <c r="V37" s="48"/>
      <c r="W37" s="48"/>
      <c r="X37" s="48"/>
      <c r="Y37" s="48"/>
      <c r="Z37" s="48"/>
      <c r="AA37" s="48"/>
      <c r="AB37" s="48"/>
      <c r="AC37" s="48"/>
      <c r="AD37" s="48"/>
    </row>
    <row r="38" spans="1:30" ht="15.75" thickBot="1" x14ac:dyDescent="0.3">
      <c r="A38" s="146" t="str">
        <f t="shared" ref="A38" si="31">IF(B38&lt;&gt;"",A36+1," ")</f>
        <v xml:space="preserve"> </v>
      </c>
      <c r="B38" s="59"/>
      <c r="C38" s="45"/>
      <c r="D38" s="46"/>
      <c r="E38" s="4"/>
      <c r="F38" s="59"/>
      <c r="G38" s="110" t="str">
        <f>IF(F38="","",VLOOKUP(F38,ČÍSELNÍK!$A$2:$B$448,2))</f>
        <v/>
      </c>
      <c r="H38" s="46"/>
      <c r="I38" s="109"/>
      <c r="J38" s="121"/>
      <c r="K38" s="122"/>
      <c r="L38" s="120"/>
      <c r="M38" s="123"/>
      <c r="N38" s="121"/>
      <c r="O38" s="122"/>
      <c r="P38" s="120"/>
      <c r="Q38" s="123"/>
      <c r="R38" s="121"/>
      <c r="S38" s="97"/>
      <c r="T38" s="128"/>
      <c r="U38" s="98" t="str">
        <f t="shared" ref="U38:AD38" si="32">IF(J38&lt;&gt;"",(J37 &amp; "***" &amp;J38),"")</f>
        <v/>
      </c>
      <c r="V38" s="98" t="str">
        <f t="shared" si="32"/>
        <v/>
      </c>
      <c r="W38" s="98" t="str">
        <f t="shared" si="32"/>
        <v/>
      </c>
      <c r="X38" s="98" t="str">
        <f t="shared" si="32"/>
        <v/>
      </c>
      <c r="Y38" s="98" t="str">
        <f t="shared" si="32"/>
        <v/>
      </c>
      <c r="Z38" s="98" t="str">
        <f t="shared" si="32"/>
        <v/>
      </c>
      <c r="AA38" s="98" t="str">
        <f t="shared" si="32"/>
        <v/>
      </c>
      <c r="AB38" s="98" t="str">
        <f t="shared" si="32"/>
        <v/>
      </c>
      <c r="AC38" s="98" t="str">
        <f t="shared" si="32"/>
        <v/>
      </c>
      <c r="AD38" s="98" t="str">
        <f t="shared" si="32"/>
        <v/>
      </c>
    </row>
    <row r="39" spans="1:30" ht="30.75" thickBot="1" x14ac:dyDescent="0.3">
      <c r="A39" s="5"/>
      <c r="B39" s="5" t="s">
        <v>3</v>
      </c>
      <c r="C39" s="5" t="s">
        <v>0</v>
      </c>
      <c r="D39" s="5" t="s">
        <v>2155</v>
      </c>
      <c r="E39" s="5" t="s">
        <v>2156</v>
      </c>
      <c r="F39" s="5" t="s">
        <v>2154</v>
      </c>
      <c r="G39" s="100" t="s">
        <v>2175</v>
      </c>
      <c r="H39" s="5" t="s">
        <v>2157</v>
      </c>
      <c r="I39" s="51" t="s">
        <v>1</v>
      </c>
      <c r="J39" s="126" t="str">
        <f>CONCATENATE(IFERROR(IF(COLUMNS($J40)-1=LEN((CONCATENATE($I40," ")))-LEN(SUBSTITUTE((CONCATENATE($I40," "))," ","")),
                                                                               RIGHT((CONCATENATE($I40," ")),LEN((CONCATENATE($I40," ")))-SEARCH("°",SUBSTITUTE((CONCATENATE($I40," "))," ","°",COLUMNS($J40)-1))),
         IF(COLUMNS($J40)=1,                          LEFT((CONCATENATE($I40," ")),SEARCH("°",SUBSTITUTE((CONCATENATE($I40," "))," ","°",COLUMNS($J40)))-1),
                                                                               MID((CONCATENATE($I40," ")),SEARCH("°",SUBSTITUTE((CONCATENATE($I40," "))," ","°",COLUMNS($J40)-1))+1,SEARCH("°",SUBSTITUTE((CONCATENATE($I40," "))," ","°",COLUMNS($J40)))-SEARCH("°",SUBSTITUTE((CONCATENATE($I40," "))," ","°",COLUMNS($J40)-1))-1))),"")," ","PŮVODNÍ")</f>
        <v xml:space="preserve"> PŮVODNÍ</v>
      </c>
      <c r="K39" s="127" t="str">
        <f>CONCATENATE(IFERROR(IF(COLUMNS($J40)-1=LEN((CONCATENATE($I40," ")))-LEN(SUBSTITUTE((CONCATENATE($I40," "))," ","")),
                                                                               RIGHT((CONCATENATE($I40," ")),LEN((CONCATENATE($I40," ")))-SEARCH("°",SUBSTITUTE((CONCATENATE($I40," "))," ","°",COLUMNS($J40)-1))),
         IF(COLUMNS($J40)=1,                          LEFT((CONCATENATE($I40," ")),SEARCH("°",SUBSTITUTE((CONCATENATE($I40," "))," ","°",COLUMNS($J40)))-1),
                                                                               MID((CONCATENATE($I40," ")),SEARCH("°",SUBSTITUTE((CONCATENATE($I40," "))," ","°",COLUMNS($J40)-1))+1,SEARCH("°",SUBSTITUTE((CONCATENATE($I40," "))," ","°",COLUMNS($J40)))-SEARCH("°",SUBSTITUTE((CONCATENATE($I40," "))," ","°",COLUMNS($J40)-1))-1))),"")," ","NOVÉ")</f>
        <v xml:space="preserve"> NOVÉ</v>
      </c>
      <c r="L39" s="129" t="str">
        <f>CONCATENATE(IFERROR(IF(COLUMNS($J40:K40)-1=LEN((TRIM($I40)))-LEN(SUBSTITUTE((TRIM($I40))," ","")),                                                                                RIGHT((TRIM($I40)),LEN((TRIM($I40)))-SEARCH("°",SUBSTITUTE((TRIM($I40))," ","°",COLUMNS($J40:K40)-1))),          IF(COLUMNS($J40:K40)=1,                          LEFT((TRIM($I40)),SEARCH("°",SUBSTITUTE((TRIM($I40))," ","°",COLUMNS($J40:K40)))-1),                                                                                MID((TRIM($I40)),SEARCH("°",SUBSTITUTE((TRIM($I40))," ","°",COLUMNS($J40:K40)-1))+1,SEARCH("°",SUBSTITUTE((TRIM($I40))," ","°",COLUMNS($J40:K40)))-SEARCH("°",SUBSTITUTE((TRIM($I40))," ","°",COLUMNS($J40:K40)-1))-1))),"")," ","PŮVODNÍ")</f>
        <v xml:space="preserve"> PŮVODNÍ</v>
      </c>
      <c r="M39" s="130" t="str">
        <f>CONCATENATE(IFERROR(IF(COLUMNS($J40:K40)-1=LEN((TRIM($I40)))-LEN(SUBSTITUTE((TRIM($I40))," ","")),                                                                                RIGHT((TRIM($I40)),LEN((TRIM($I40)))-SEARCH("°",SUBSTITUTE((TRIM($I40))," ","°",COLUMNS($J40:K40)-1))),          IF(COLUMNS($J40:K40)=1,                          LEFT((TRIM($I40)),SEARCH("°",SUBSTITUTE((TRIM($I40))," ","°",COLUMNS($J40:K40)))-1),                                                                                MID((TRIM($I40)),SEARCH("°",SUBSTITUTE((TRIM($I40))," ","°",COLUMNS($J40:K40)-1))+1,SEARCH("°",SUBSTITUTE((TRIM($I40))," ","°",COLUMNS($J40:K40)))-SEARCH("°",SUBSTITUTE((TRIM($I40))," ","°",COLUMNS($J40:K40)-1))-1))),"")," ","NOVÉ")</f>
        <v xml:space="preserve"> NOVÉ</v>
      </c>
      <c r="N39" s="126" t="str">
        <f>CONCATENATE(IFERROR(IF(COLUMNS($J40:L40)-1=LEN((TRIM($I40)))-LEN(SUBSTITUTE((TRIM($I40))," ","")),                                                                                RIGHT((TRIM($I40)),LEN((TRIM($I40)))-SEARCH("°",SUBSTITUTE((TRIM($I40))," ","°",COLUMNS($J40:L40)-1))),          IF(COLUMNS($J40:L40)=1,                          LEFT((TRIM($I40)),SEARCH("°",SUBSTITUTE((TRIM($I40))," ","°",COLUMNS($J40:L40)))-1),                                                                                MID((TRIM($I40)),SEARCH("°",SUBSTITUTE((TRIM($I40))," ","°",COLUMNS($J40:L40)-1))+1,SEARCH("°",SUBSTITUTE((TRIM($I40))," ","°",COLUMNS($J40:L40)))-SEARCH("°",SUBSTITUTE((TRIM($I40))," ","°",COLUMNS($J40:L40)-1))-1))),"")," ","PŮVODNÍ")</f>
        <v xml:space="preserve"> PŮVODNÍ</v>
      </c>
      <c r="O39" s="127" t="str">
        <f>CONCATENATE(IFERROR(IF(COLUMNS($J40:L40)-1=LEN((TRIM($I40)))-LEN(SUBSTITUTE((TRIM($I40))," ","")),                                                                                RIGHT((TRIM($I40)),LEN((TRIM($I40)))-SEARCH("°",SUBSTITUTE((TRIM($I40))," ","°",COLUMNS($J40:L40)-1))),          IF(COLUMNS($J40:L40)=1,                          LEFT((TRIM($I40)),SEARCH("°",SUBSTITUTE((TRIM($I40))," ","°",COLUMNS($J40:L40)))-1),                                                                                MID((TRIM($I40)),SEARCH("°",SUBSTITUTE((TRIM($I40))," ","°",COLUMNS($J40:L40)-1))+1,SEARCH("°",SUBSTITUTE((TRIM($I40))," ","°",COLUMNS($J40:L40)))-SEARCH("°",SUBSTITUTE((TRIM($I40))," ","°",COLUMNS($J40:L40)-1))-1))),"")," ","NOVÉ")</f>
        <v xml:space="preserve"> NOVÉ</v>
      </c>
      <c r="P39" s="129" t="str">
        <f>CONCATENATE(IFERROR(IF(COLUMNS($J40:M40)-1=LEN((TRIM($I40)))-LEN(SUBSTITUTE((TRIM($I40))," ","")),                                                                                RIGHT((TRIM($I40)),LEN((TRIM($I40)))-SEARCH("°",SUBSTITUTE((TRIM($I40))," ","°",COLUMNS($J40:M40)-1))),          IF(COLUMNS($J40:M40)=1,                          LEFT((TRIM($I40)),SEARCH("°",SUBSTITUTE((TRIM($I40))," ","°",COLUMNS($J40:M40)))-1),                                                                                MID((TRIM($I40)),SEARCH("°",SUBSTITUTE((TRIM($I40))," ","°",COLUMNS($J40:M40)-1))+1,SEARCH("°",SUBSTITUTE((TRIM($I40))," ","°",COLUMNS($J40:M40)))-SEARCH("°",SUBSTITUTE((TRIM($I40))," ","°",COLUMNS($J40:M40)-1))-1))),"")," ","PŮVODNÍ")</f>
        <v xml:space="preserve"> PŮVODNÍ</v>
      </c>
      <c r="Q39" s="130" t="str">
        <f>CONCATENATE(IFERROR(IF(COLUMNS($J40:M40)-1=LEN((TRIM($I40)))-LEN(SUBSTITUTE((TRIM($I40))," ","")),                                                                                RIGHT((TRIM($I40)),LEN((TRIM($I40)))-SEARCH("°",SUBSTITUTE((TRIM($I40))," ","°",COLUMNS($J40:M40)-1))),          IF(COLUMNS($J40:M40)=1,                          LEFT((TRIM($I40)),SEARCH("°",SUBSTITUTE((TRIM($I40))," ","°",COLUMNS($J40:M40)))-1),                                                                                MID((TRIM($I40)),SEARCH("°",SUBSTITUTE((TRIM($I40))," ","°",COLUMNS($J40:M40)-1))+1,SEARCH("°",SUBSTITUTE((TRIM($I40))," ","°",COLUMNS($J40:M40)))-SEARCH("°",SUBSTITUTE((TRIM($I40))," ","°",COLUMNS($J40:M40)-1))-1))),"")," ","NOVÉ")</f>
        <v xml:space="preserve"> NOVÉ</v>
      </c>
      <c r="R39" s="126" t="str">
        <f>CONCATENATE(IFERROR(IF(COLUMNS($J40:N40)-1=LEN((TRIM($I40)))-LEN(SUBSTITUTE((TRIM($I40))," ","")),                                                                                RIGHT((TRIM($I40)),LEN((TRIM($I40)))-SEARCH("°",SUBSTITUTE((TRIM($I40))," ","°",COLUMNS($J40:N40)-1))),          IF(COLUMNS($J40:N40)=1,                          LEFT((TRIM($I40)),SEARCH("°",SUBSTITUTE((TRIM($I40))," ","°",COLUMNS($J40:N40)))-1),                                                                                MID((TRIM($I40)),SEARCH("°",SUBSTITUTE((TRIM($I40))," ","°",COLUMNS($J40:N40)-1))+1,SEARCH("°",SUBSTITUTE((TRIM($I40))," ","°",COLUMNS($J40:N40)))-SEARCH("°",SUBSTITUTE((TRIM($I40))," ","°",COLUMNS($J40:N40)-1))-1))),"")," ","PŮVODNÍ")</f>
        <v xml:space="preserve"> PŮVODNÍ</v>
      </c>
      <c r="S39" s="100" t="str">
        <f>CONCATENATE(IFERROR(IF(COLUMNS($J40:N40)-1=LEN((TRIM($I40)))-LEN(SUBSTITUTE((TRIM($I40))," ","")),                                                                                RIGHT((TRIM($I40)),LEN((TRIM($I40)))-SEARCH("°",SUBSTITUTE((TRIM($I40))," ","°",COLUMNS($J40:N40)-1))),          IF(COLUMNS($J40:N40)=1,                          LEFT((TRIM($I40)),SEARCH("°",SUBSTITUTE((TRIM($I40))," ","°",COLUMNS($J40:N40)))-1),                                                                                MID((TRIM($I40)),SEARCH("°",SUBSTITUTE((TRIM($I40))," ","°",COLUMNS($J40:N40)-1))+1,SEARCH("°",SUBSTITUTE((TRIM($I40))," ","°",COLUMNS($J40:N40)))-SEARCH("°",SUBSTITUTE((TRIM($I40))," ","°",COLUMNS($J40:N40)-1))-1))),"")," ","NOVÉ")</f>
        <v xml:space="preserve"> NOVÉ</v>
      </c>
      <c r="T39" s="131" t="s">
        <v>2187</v>
      </c>
      <c r="U39" s="64"/>
      <c r="V39" s="48"/>
      <c r="W39" s="48"/>
      <c r="X39" s="48"/>
      <c r="Y39" s="48"/>
      <c r="Z39" s="48"/>
      <c r="AA39" s="48"/>
      <c r="AB39" s="48"/>
      <c r="AC39" s="48"/>
      <c r="AD39" s="48"/>
    </row>
    <row r="40" spans="1:30" ht="15.75" thickBot="1" x14ac:dyDescent="0.3">
      <c r="A40" s="146" t="str">
        <f t="shared" ref="A40" si="33">IF(B40&lt;&gt;"",A38+1," ")</f>
        <v xml:space="preserve"> </v>
      </c>
      <c r="B40" s="59"/>
      <c r="C40" s="45"/>
      <c r="D40" s="46"/>
      <c r="E40" s="4"/>
      <c r="F40" s="59"/>
      <c r="G40" s="110" t="str">
        <f>IF(F40="","",VLOOKUP(F40,ČÍSELNÍK!$A$2:$B$448,2))</f>
        <v/>
      </c>
      <c r="H40" s="46"/>
      <c r="I40" s="109"/>
      <c r="J40" s="121"/>
      <c r="K40" s="122"/>
      <c r="L40" s="120"/>
      <c r="M40" s="123"/>
      <c r="N40" s="121"/>
      <c r="O40" s="122"/>
      <c r="P40" s="120"/>
      <c r="Q40" s="123"/>
      <c r="R40" s="121"/>
      <c r="S40" s="97"/>
      <c r="T40" s="128"/>
      <c r="U40" s="98" t="str">
        <f t="shared" ref="U40:AD40" si="34">IF(J40&lt;&gt;"",(J39 &amp; "***" &amp;J40),"")</f>
        <v/>
      </c>
      <c r="V40" s="98" t="str">
        <f t="shared" si="34"/>
        <v/>
      </c>
      <c r="W40" s="98" t="str">
        <f t="shared" si="34"/>
        <v/>
      </c>
      <c r="X40" s="98" t="str">
        <f t="shared" si="34"/>
        <v/>
      </c>
      <c r="Y40" s="98" t="str">
        <f t="shared" si="34"/>
        <v/>
      </c>
      <c r="Z40" s="98" t="str">
        <f t="shared" si="34"/>
        <v/>
      </c>
      <c r="AA40" s="98" t="str">
        <f t="shared" si="34"/>
        <v/>
      </c>
      <c r="AB40" s="98" t="str">
        <f t="shared" si="34"/>
        <v/>
      </c>
      <c r="AC40" s="98" t="str">
        <f t="shared" si="34"/>
        <v/>
      </c>
      <c r="AD40" s="98" t="str">
        <f t="shared" si="34"/>
        <v/>
      </c>
    </row>
    <row r="41" spans="1:30" ht="30.75" thickBot="1" x14ac:dyDescent="0.3">
      <c r="A41" s="5"/>
      <c r="B41" s="5" t="s">
        <v>3</v>
      </c>
      <c r="C41" s="5" t="s">
        <v>0</v>
      </c>
      <c r="D41" s="5" t="s">
        <v>2155</v>
      </c>
      <c r="E41" s="5" t="s">
        <v>2156</v>
      </c>
      <c r="F41" s="5" t="s">
        <v>2154</v>
      </c>
      <c r="G41" s="100" t="s">
        <v>2175</v>
      </c>
      <c r="H41" s="5" t="s">
        <v>2157</v>
      </c>
      <c r="I41" s="51" t="s">
        <v>1</v>
      </c>
      <c r="J41" s="126" t="str">
        <f>CONCATENATE(IFERROR(IF(COLUMNS($J42)-1=LEN((CONCATENATE($I42," ")))-LEN(SUBSTITUTE((CONCATENATE($I42," "))," ","")),
                                                                               RIGHT((CONCATENATE($I42," ")),LEN((CONCATENATE($I42," ")))-SEARCH("°",SUBSTITUTE((CONCATENATE($I42," "))," ","°",COLUMNS($J42)-1))),
         IF(COLUMNS($J42)=1,                          LEFT((CONCATENATE($I42," ")),SEARCH("°",SUBSTITUTE((CONCATENATE($I42," "))," ","°",COLUMNS($J42)))-1),
                                                                               MID((CONCATENATE($I42," ")),SEARCH("°",SUBSTITUTE((CONCATENATE($I42," "))," ","°",COLUMNS($J42)-1))+1,SEARCH("°",SUBSTITUTE((CONCATENATE($I42," "))," ","°",COLUMNS($J42)))-SEARCH("°",SUBSTITUTE((CONCATENATE($I42," "))," ","°",COLUMNS($J42)-1))-1))),"")," ","PŮVODNÍ")</f>
        <v xml:space="preserve"> PŮVODNÍ</v>
      </c>
      <c r="K41" s="127" t="str">
        <f>CONCATENATE(IFERROR(IF(COLUMNS($J42)-1=LEN((CONCATENATE($I42," ")))-LEN(SUBSTITUTE((CONCATENATE($I42," "))," ","")),
                                                                               RIGHT((CONCATENATE($I42," ")),LEN((CONCATENATE($I42," ")))-SEARCH("°",SUBSTITUTE((CONCATENATE($I42," "))," ","°",COLUMNS($J42)-1))),
         IF(COLUMNS($J42)=1,                          LEFT((CONCATENATE($I42," ")),SEARCH("°",SUBSTITUTE((CONCATENATE($I42," "))," ","°",COLUMNS($J42)))-1),
                                                                               MID((CONCATENATE($I42," ")),SEARCH("°",SUBSTITUTE((CONCATENATE($I42," "))," ","°",COLUMNS($J42)-1))+1,SEARCH("°",SUBSTITUTE((CONCATENATE($I42," "))," ","°",COLUMNS($J42)))-SEARCH("°",SUBSTITUTE((CONCATENATE($I42," "))," ","°",COLUMNS($J42)-1))-1))),"")," ","NOVÉ")</f>
        <v xml:space="preserve"> NOVÉ</v>
      </c>
      <c r="L41" s="129" t="str">
        <f>CONCATENATE(IFERROR(IF(COLUMNS($J42:K42)-1=LEN((TRIM($I42)))-LEN(SUBSTITUTE((TRIM($I42))," ","")),                                                                                RIGHT((TRIM($I42)),LEN((TRIM($I42)))-SEARCH("°",SUBSTITUTE((TRIM($I42))," ","°",COLUMNS($J42:K42)-1))),          IF(COLUMNS($J42:K42)=1,                          LEFT((TRIM($I42)),SEARCH("°",SUBSTITUTE((TRIM($I42))," ","°",COLUMNS($J42:K42)))-1),                                                                                MID((TRIM($I42)),SEARCH("°",SUBSTITUTE((TRIM($I42))," ","°",COLUMNS($J42:K42)-1))+1,SEARCH("°",SUBSTITUTE((TRIM($I42))," ","°",COLUMNS($J42:K42)))-SEARCH("°",SUBSTITUTE((TRIM($I42))," ","°",COLUMNS($J42:K42)-1))-1))),"")," ","PŮVODNÍ")</f>
        <v xml:space="preserve"> PŮVODNÍ</v>
      </c>
      <c r="M41" s="130" t="str">
        <f>CONCATENATE(IFERROR(IF(COLUMNS($J42:K42)-1=LEN((TRIM($I42)))-LEN(SUBSTITUTE((TRIM($I42))," ","")),                                                                                RIGHT((TRIM($I42)),LEN((TRIM($I42)))-SEARCH("°",SUBSTITUTE((TRIM($I42))," ","°",COLUMNS($J42:K42)-1))),          IF(COLUMNS($J42:K42)=1,                          LEFT((TRIM($I42)),SEARCH("°",SUBSTITUTE((TRIM($I42))," ","°",COLUMNS($J42:K42)))-1),                                                                                MID((TRIM($I42)),SEARCH("°",SUBSTITUTE((TRIM($I42))," ","°",COLUMNS($J42:K42)-1))+1,SEARCH("°",SUBSTITUTE((TRIM($I42))," ","°",COLUMNS($J42:K42)))-SEARCH("°",SUBSTITUTE((TRIM($I42))," ","°",COLUMNS($J42:K42)-1))-1))),"")," ","NOVÉ")</f>
        <v xml:space="preserve"> NOVÉ</v>
      </c>
      <c r="N41" s="126" t="str">
        <f>CONCATENATE(IFERROR(IF(COLUMNS($J42:L42)-1=LEN((TRIM($I42)))-LEN(SUBSTITUTE((TRIM($I42))," ","")),                                                                                RIGHT((TRIM($I42)),LEN((TRIM($I42)))-SEARCH("°",SUBSTITUTE((TRIM($I42))," ","°",COLUMNS($J42:L42)-1))),          IF(COLUMNS($J42:L42)=1,                          LEFT((TRIM($I42)),SEARCH("°",SUBSTITUTE((TRIM($I42))," ","°",COLUMNS($J42:L42)))-1),                                                                                MID((TRIM($I42)),SEARCH("°",SUBSTITUTE((TRIM($I42))," ","°",COLUMNS($J42:L42)-1))+1,SEARCH("°",SUBSTITUTE((TRIM($I42))," ","°",COLUMNS($J42:L42)))-SEARCH("°",SUBSTITUTE((TRIM($I42))," ","°",COLUMNS($J42:L42)-1))-1))),"")," ","PŮVODNÍ")</f>
        <v xml:space="preserve"> PŮVODNÍ</v>
      </c>
      <c r="O41" s="127" t="str">
        <f>CONCATENATE(IFERROR(IF(COLUMNS($J42:L42)-1=LEN((TRIM($I42)))-LEN(SUBSTITUTE((TRIM($I42))," ","")),                                                                                RIGHT((TRIM($I42)),LEN((TRIM($I42)))-SEARCH("°",SUBSTITUTE((TRIM($I42))," ","°",COLUMNS($J42:L42)-1))),          IF(COLUMNS($J42:L42)=1,                          LEFT((TRIM($I42)),SEARCH("°",SUBSTITUTE((TRIM($I42))," ","°",COLUMNS($J42:L42)))-1),                                                                                MID((TRIM($I42)),SEARCH("°",SUBSTITUTE((TRIM($I42))," ","°",COLUMNS($J42:L42)-1))+1,SEARCH("°",SUBSTITUTE((TRIM($I42))," ","°",COLUMNS($J42:L42)))-SEARCH("°",SUBSTITUTE((TRIM($I42))," ","°",COLUMNS($J42:L42)-1))-1))),"")," ","NOVÉ")</f>
        <v xml:space="preserve"> NOVÉ</v>
      </c>
      <c r="P41" s="129" t="str">
        <f>CONCATENATE(IFERROR(IF(COLUMNS($J42:M42)-1=LEN((TRIM($I42)))-LEN(SUBSTITUTE((TRIM($I42))," ","")),                                                                                RIGHT((TRIM($I42)),LEN((TRIM($I42)))-SEARCH("°",SUBSTITUTE((TRIM($I42))," ","°",COLUMNS($J42:M42)-1))),          IF(COLUMNS($J42:M42)=1,                          LEFT((TRIM($I42)),SEARCH("°",SUBSTITUTE((TRIM($I42))," ","°",COLUMNS($J42:M42)))-1),                                                                                MID((TRIM($I42)),SEARCH("°",SUBSTITUTE((TRIM($I42))," ","°",COLUMNS($J42:M42)-1))+1,SEARCH("°",SUBSTITUTE((TRIM($I42))," ","°",COLUMNS($J42:M42)))-SEARCH("°",SUBSTITUTE((TRIM($I42))," ","°",COLUMNS($J42:M42)-1))-1))),"")," ","PŮVODNÍ")</f>
        <v xml:space="preserve"> PŮVODNÍ</v>
      </c>
      <c r="Q41" s="130" t="str">
        <f>CONCATENATE(IFERROR(IF(COLUMNS($J42:M42)-1=LEN((TRIM($I42)))-LEN(SUBSTITUTE((TRIM($I42))," ","")),                                                                                RIGHT((TRIM($I42)),LEN((TRIM($I42)))-SEARCH("°",SUBSTITUTE((TRIM($I42))," ","°",COLUMNS($J42:M42)-1))),          IF(COLUMNS($J42:M42)=1,                          LEFT((TRIM($I42)),SEARCH("°",SUBSTITUTE((TRIM($I42))," ","°",COLUMNS($J42:M42)))-1),                                                                                MID((TRIM($I42)),SEARCH("°",SUBSTITUTE((TRIM($I42))," ","°",COLUMNS($J42:M42)-1))+1,SEARCH("°",SUBSTITUTE((TRIM($I42))," ","°",COLUMNS($J42:M42)))-SEARCH("°",SUBSTITUTE((TRIM($I42))," ","°",COLUMNS($J42:M42)-1))-1))),"")," ","NOVÉ")</f>
        <v xml:space="preserve"> NOVÉ</v>
      </c>
      <c r="R41" s="126" t="str">
        <f>CONCATENATE(IFERROR(IF(COLUMNS($J42:N42)-1=LEN((TRIM($I42)))-LEN(SUBSTITUTE((TRIM($I42))," ","")),                                                                                RIGHT((TRIM($I42)),LEN((TRIM($I42)))-SEARCH("°",SUBSTITUTE((TRIM($I42))," ","°",COLUMNS($J42:N42)-1))),          IF(COLUMNS($J42:N42)=1,                          LEFT((TRIM($I42)),SEARCH("°",SUBSTITUTE((TRIM($I42))," ","°",COLUMNS($J42:N42)))-1),                                                                                MID((TRIM($I42)),SEARCH("°",SUBSTITUTE((TRIM($I42))," ","°",COLUMNS($J42:N42)-1))+1,SEARCH("°",SUBSTITUTE((TRIM($I42))," ","°",COLUMNS($J42:N42)))-SEARCH("°",SUBSTITUTE((TRIM($I42))," ","°",COLUMNS($J42:N42)-1))-1))),"")," ","PŮVODNÍ")</f>
        <v xml:space="preserve"> PŮVODNÍ</v>
      </c>
      <c r="S41" s="100" t="str">
        <f>CONCATENATE(IFERROR(IF(COLUMNS($J42:N42)-1=LEN((TRIM($I42)))-LEN(SUBSTITUTE((TRIM($I42))," ","")),                                                                                RIGHT((TRIM($I42)),LEN((TRIM($I42)))-SEARCH("°",SUBSTITUTE((TRIM($I42))," ","°",COLUMNS($J42:N42)-1))),          IF(COLUMNS($J42:N42)=1,                          LEFT((TRIM($I42)),SEARCH("°",SUBSTITUTE((TRIM($I42))," ","°",COLUMNS($J42:N42)))-1),                                                                                MID((TRIM($I42)),SEARCH("°",SUBSTITUTE((TRIM($I42))," ","°",COLUMNS($J42:N42)-1))+1,SEARCH("°",SUBSTITUTE((TRIM($I42))," ","°",COLUMNS($J42:N42)))-SEARCH("°",SUBSTITUTE((TRIM($I42))," ","°",COLUMNS($J42:N42)-1))-1))),"")," ","NOVÉ")</f>
        <v xml:space="preserve"> NOVÉ</v>
      </c>
      <c r="T41" s="131" t="s">
        <v>2187</v>
      </c>
      <c r="U41" s="64"/>
      <c r="V41" s="48"/>
      <c r="W41" s="48"/>
      <c r="X41" s="48"/>
      <c r="Y41" s="48"/>
      <c r="Z41" s="48"/>
      <c r="AA41" s="48"/>
      <c r="AB41" s="48"/>
      <c r="AC41" s="48"/>
      <c r="AD41" s="48"/>
    </row>
    <row r="42" spans="1:30" ht="15.75" thickBot="1" x14ac:dyDescent="0.3">
      <c r="A42" s="146" t="str">
        <f t="shared" ref="A42" si="35">IF(B42&lt;&gt;"",A40+1," ")</f>
        <v xml:space="preserve"> </v>
      </c>
      <c r="B42" s="59"/>
      <c r="C42" s="45"/>
      <c r="D42" s="46"/>
      <c r="E42" s="4"/>
      <c r="F42" s="59"/>
      <c r="G42" s="110" t="str">
        <f>IF(F42="","",VLOOKUP(F42,ČÍSELNÍK!$A$2:$B$448,2))</f>
        <v/>
      </c>
      <c r="H42" s="46"/>
      <c r="I42" s="109"/>
      <c r="J42" s="121"/>
      <c r="K42" s="122"/>
      <c r="L42" s="120"/>
      <c r="M42" s="123"/>
      <c r="N42" s="121"/>
      <c r="O42" s="122"/>
      <c r="P42" s="120"/>
      <c r="Q42" s="123"/>
      <c r="R42" s="121"/>
      <c r="S42" s="97"/>
      <c r="T42" s="128"/>
      <c r="U42" s="98" t="str">
        <f t="shared" ref="U42:AD42" si="36">IF(J42&lt;&gt;"",(J41 &amp; "***" &amp;J42),"")</f>
        <v/>
      </c>
      <c r="V42" s="98" t="str">
        <f t="shared" si="36"/>
        <v/>
      </c>
      <c r="W42" s="98" t="str">
        <f t="shared" si="36"/>
        <v/>
      </c>
      <c r="X42" s="98" t="str">
        <f t="shared" si="36"/>
        <v/>
      </c>
      <c r="Y42" s="98" t="str">
        <f t="shared" si="36"/>
        <v/>
      </c>
      <c r="Z42" s="98" t="str">
        <f t="shared" si="36"/>
        <v/>
      </c>
      <c r="AA42" s="98" t="str">
        <f t="shared" si="36"/>
        <v/>
      </c>
      <c r="AB42" s="98" t="str">
        <f t="shared" si="36"/>
        <v/>
      </c>
      <c r="AC42" s="98" t="str">
        <f t="shared" si="36"/>
        <v/>
      </c>
      <c r="AD42" s="98" t="str">
        <f t="shared" si="36"/>
        <v/>
      </c>
    </row>
    <row r="43" spans="1:30" ht="30.75" thickBot="1" x14ac:dyDescent="0.3">
      <c r="A43" s="5"/>
      <c r="B43" s="5" t="s">
        <v>3</v>
      </c>
      <c r="C43" s="5" t="s">
        <v>0</v>
      </c>
      <c r="D43" s="5" t="s">
        <v>2155</v>
      </c>
      <c r="E43" s="5" t="s">
        <v>2156</v>
      </c>
      <c r="F43" s="5" t="s">
        <v>2154</v>
      </c>
      <c r="G43" s="100" t="s">
        <v>2175</v>
      </c>
      <c r="H43" s="5" t="s">
        <v>2157</v>
      </c>
      <c r="I43" s="51" t="s">
        <v>1</v>
      </c>
      <c r="J43" s="126" t="str">
        <f>CONCATENATE(IFERROR(IF(COLUMNS($J44)-1=LEN((CONCATENATE($I44," ")))-LEN(SUBSTITUTE((CONCATENATE($I44," "))," ","")),
                                                                               RIGHT((CONCATENATE($I44," ")),LEN((CONCATENATE($I44," ")))-SEARCH("°",SUBSTITUTE((CONCATENATE($I44," "))," ","°",COLUMNS($J44)-1))),
         IF(COLUMNS($J44)=1,                          LEFT((CONCATENATE($I44," ")),SEARCH("°",SUBSTITUTE((CONCATENATE($I44," "))," ","°",COLUMNS($J44)))-1),
                                                                               MID((CONCATENATE($I44," ")),SEARCH("°",SUBSTITUTE((CONCATENATE($I44," "))," ","°",COLUMNS($J44)-1))+1,SEARCH("°",SUBSTITUTE((CONCATENATE($I44," "))," ","°",COLUMNS($J44)))-SEARCH("°",SUBSTITUTE((CONCATENATE($I44," "))," ","°",COLUMNS($J44)-1))-1))),"")," ","PŮVODNÍ")</f>
        <v xml:space="preserve"> PŮVODNÍ</v>
      </c>
      <c r="K43" s="127" t="str">
        <f>CONCATENATE(IFERROR(IF(COLUMNS($J44)-1=LEN((CONCATENATE($I44," ")))-LEN(SUBSTITUTE((CONCATENATE($I44," "))," ","")),
                                                                               RIGHT((CONCATENATE($I44," ")),LEN((CONCATENATE($I44," ")))-SEARCH("°",SUBSTITUTE((CONCATENATE($I44," "))," ","°",COLUMNS($J44)-1))),
         IF(COLUMNS($J44)=1,                          LEFT((CONCATENATE($I44," ")),SEARCH("°",SUBSTITUTE((CONCATENATE($I44," "))," ","°",COLUMNS($J44)))-1),
                                                                               MID((CONCATENATE($I44," ")),SEARCH("°",SUBSTITUTE((CONCATENATE($I44," "))," ","°",COLUMNS($J44)-1))+1,SEARCH("°",SUBSTITUTE((CONCATENATE($I44," "))," ","°",COLUMNS($J44)))-SEARCH("°",SUBSTITUTE((CONCATENATE($I44," "))," ","°",COLUMNS($J44)-1))-1))),"")," ","NOVÉ")</f>
        <v xml:space="preserve"> NOVÉ</v>
      </c>
      <c r="L43" s="129" t="str">
        <f>CONCATENATE(IFERROR(IF(COLUMNS($J44:K44)-1=LEN((TRIM($I44)))-LEN(SUBSTITUTE((TRIM($I44))," ","")),                                                                                RIGHT((TRIM($I44)),LEN((TRIM($I44)))-SEARCH("°",SUBSTITUTE((TRIM($I44))," ","°",COLUMNS($J44:K44)-1))),          IF(COLUMNS($J44:K44)=1,                          LEFT((TRIM($I44)),SEARCH("°",SUBSTITUTE((TRIM($I44))," ","°",COLUMNS($J44:K44)))-1),                                                                                MID((TRIM($I44)),SEARCH("°",SUBSTITUTE((TRIM($I44))," ","°",COLUMNS($J44:K44)-1))+1,SEARCH("°",SUBSTITUTE((TRIM($I44))," ","°",COLUMNS($J44:K44)))-SEARCH("°",SUBSTITUTE((TRIM($I44))," ","°",COLUMNS($J44:K44)-1))-1))),"")," ","PŮVODNÍ")</f>
        <v xml:space="preserve"> PŮVODNÍ</v>
      </c>
      <c r="M43" s="130" t="str">
        <f>CONCATENATE(IFERROR(IF(COLUMNS($J44:K44)-1=LEN((TRIM($I44)))-LEN(SUBSTITUTE((TRIM($I44))," ","")),                                                                                RIGHT((TRIM($I44)),LEN((TRIM($I44)))-SEARCH("°",SUBSTITUTE((TRIM($I44))," ","°",COLUMNS($J44:K44)-1))),          IF(COLUMNS($J44:K44)=1,                          LEFT((TRIM($I44)),SEARCH("°",SUBSTITUTE((TRIM($I44))," ","°",COLUMNS($J44:K44)))-1),                                                                                MID((TRIM($I44)),SEARCH("°",SUBSTITUTE((TRIM($I44))," ","°",COLUMNS($J44:K44)-1))+1,SEARCH("°",SUBSTITUTE((TRIM($I44))," ","°",COLUMNS($J44:K44)))-SEARCH("°",SUBSTITUTE((TRIM($I44))," ","°",COLUMNS($J44:K44)-1))-1))),"")," ","NOVÉ")</f>
        <v xml:space="preserve"> NOVÉ</v>
      </c>
      <c r="N43" s="126" t="str">
        <f>CONCATENATE(IFERROR(IF(COLUMNS($J44:L44)-1=LEN((TRIM($I44)))-LEN(SUBSTITUTE((TRIM($I44))," ","")),                                                                                RIGHT((TRIM($I44)),LEN((TRIM($I44)))-SEARCH("°",SUBSTITUTE((TRIM($I44))," ","°",COLUMNS($J44:L44)-1))),          IF(COLUMNS($J44:L44)=1,                          LEFT((TRIM($I44)),SEARCH("°",SUBSTITUTE((TRIM($I44))," ","°",COLUMNS($J44:L44)))-1),                                                                                MID((TRIM($I44)),SEARCH("°",SUBSTITUTE((TRIM($I44))," ","°",COLUMNS($J44:L44)-1))+1,SEARCH("°",SUBSTITUTE((TRIM($I44))," ","°",COLUMNS($J44:L44)))-SEARCH("°",SUBSTITUTE((TRIM($I44))," ","°",COLUMNS($J44:L44)-1))-1))),"")," ","PŮVODNÍ")</f>
        <v xml:space="preserve"> PŮVODNÍ</v>
      </c>
      <c r="O43" s="127" t="str">
        <f>CONCATENATE(IFERROR(IF(COLUMNS($J44:L44)-1=LEN((TRIM($I44)))-LEN(SUBSTITUTE((TRIM($I44))," ","")),                                                                                RIGHT((TRIM($I44)),LEN((TRIM($I44)))-SEARCH("°",SUBSTITUTE((TRIM($I44))," ","°",COLUMNS($J44:L44)-1))),          IF(COLUMNS($J44:L44)=1,                          LEFT((TRIM($I44)),SEARCH("°",SUBSTITUTE((TRIM($I44))," ","°",COLUMNS($J44:L44)))-1),                                                                                MID((TRIM($I44)),SEARCH("°",SUBSTITUTE((TRIM($I44))," ","°",COLUMNS($J44:L44)-1))+1,SEARCH("°",SUBSTITUTE((TRIM($I44))," ","°",COLUMNS($J44:L44)))-SEARCH("°",SUBSTITUTE((TRIM($I44))," ","°",COLUMNS($J44:L44)-1))-1))),"")," ","NOVÉ")</f>
        <v xml:space="preserve"> NOVÉ</v>
      </c>
      <c r="P43" s="129" t="str">
        <f>CONCATENATE(IFERROR(IF(COLUMNS($J44:M44)-1=LEN((TRIM($I44)))-LEN(SUBSTITUTE((TRIM($I44))," ","")),                                                                                RIGHT((TRIM($I44)),LEN((TRIM($I44)))-SEARCH("°",SUBSTITUTE((TRIM($I44))," ","°",COLUMNS($J44:M44)-1))),          IF(COLUMNS($J44:M44)=1,                          LEFT((TRIM($I44)),SEARCH("°",SUBSTITUTE((TRIM($I44))," ","°",COLUMNS($J44:M44)))-1),                                                                                MID((TRIM($I44)),SEARCH("°",SUBSTITUTE((TRIM($I44))," ","°",COLUMNS($J44:M44)-1))+1,SEARCH("°",SUBSTITUTE((TRIM($I44))," ","°",COLUMNS($J44:M44)))-SEARCH("°",SUBSTITUTE((TRIM($I44))," ","°",COLUMNS($J44:M44)-1))-1))),"")," ","PŮVODNÍ")</f>
        <v xml:space="preserve"> PŮVODNÍ</v>
      </c>
      <c r="Q43" s="130" t="str">
        <f>CONCATENATE(IFERROR(IF(COLUMNS($J44:M44)-1=LEN((TRIM($I44)))-LEN(SUBSTITUTE((TRIM($I44))," ","")),                                                                                RIGHT((TRIM($I44)),LEN((TRIM($I44)))-SEARCH("°",SUBSTITUTE((TRIM($I44))," ","°",COLUMNS($J44:M44)-1))),          IF(COLUMNS($J44:M44)=1,                          LEFT((TRIM($I44)),SEARCH("°",SUBSTITUTE((TRIM($I44))," ","°",COLUMNS($J44:M44)))-1),                                                                                MID((TRIM($I44)),SEARCH("°",SUBSTITUTE((TRIM($I44))," ","°",COLUMNS($J44:M44)-1))+1,SEARCH("°",SUBSTITUTE((TRIM($I44))," ","°",COLUMNS($J44:M44)))-SEARCH("°",SUBSTITUTE((TRIM($I44))," ","°",COLUMNS($J44:M44)-1))-1))),"")," ","NOVÉ")</f>
        <v xml:space="preserve"> NOVÉ</v>
      </c>
      <c r="R43" s="126" t="str">
        <f>CONCATENATE(IFERROR(IF(COLUMNS($J44:N44)-1=LEN((TRIM($I44)))-LEN(SUBSTITUTE((TRIM($I44))," ","")),                                                                                RIGHT((TRIM($I44)),LEN((TRIM($I44)))-SEARCH("°",SUBSTITUTE((TRIM($I44))," ","°",COLUMNS($J44:N44)-1))),          IF(COLUMNS($J44:N44)=1,                          LEFT((TRIM($I44)),SEARCH("°",SUBSTITUTE((TRIM($I44))," ","°",COLUMNS($J44:N44)))-1),                                                                                MID((TRIM($I44)),SEARCH("°",SUBSTITUTE((TRIM($I44))," ","°",COLUMNS($J44:N44)-1))+1,SEARCH("°",SUBSTITUTE((TRIM($I44))," ","°",COLUMNS($J44:N44)))-SEARCH("°",SUBSTITUTE((TRIM($I44))," ","°",COLUMNS($J44:N44)-1))-1))),"")," ","PŮVODNÍ")</f>
        <v xml:space="preserve"> PŮVODNÍ</v>
      </c>
      <c r="S43" s="100" t="str">
        <f>CONCATENATE(IFERROR(IF(COLUMNS($J44:N44)-1=LEN((TRIM($I44)))-LEN(SUBSTITUTE((TRIM($I44))," ","")),                                                                                RIGHT((TRIM($I44)),LEN((TRIM($I44)))-SEARCH("°",SUBSTITUTE((TRIM($I44))," ","°",COLUMNS($J44:N44)-1))),          IF(COLUMNS($J44:N44)=1,                          LEFT((TRIM($I44)),SEARCH("°",SUBSTITUTE((TRIM($I44))," ","°",COLUMNS($J44:N44)))-1),                                                                                MID((TRIM($I44)),SEARCH("°",SUBSTITUTE((TRIM($I44))," ","°",COLUMNS($J44:N44)-1))+1,SEARCH("°",SUBSTITUTE((TRIM($I44))," ","°",COLUMNS($J44:N44)))-SEARCH("°",SUBSTITUTE((TRIM($I44))," ","°",COLUMNS($J44:N44)-1))-1))),"")," ","NOVÉ")</f>
        <v xml:space="preserve"> NOVÉ</v>
      </c>
      <c r="T43" s="131" t="s">
        <v>2187</v>
      </c>
      <c r="U43" s="64"/>
      <c r="V43" s="48"/>
      <c r="W43" s="48"/>
      <c r="X43" s="48"/>
      <c r="Y43" s="48"/>
      <c r="Z43" s="48"/>
      <c r="AA43" s="48"/>
      <c r="AB43" s="48"/>
      <c r="AC43" s="48"/>
      <c r="AD43" s="48"/>
    </row>
    <row r="44" spans="1:30" ht="15.75" thickBot="1" x14ac:dyDescent="0.3">
      <c r="A44" s="146" t="str">
        <f t="shared" ref="A44" si="37">IF(B44&lt;&gt;"",A42+1," ")</f>
        <v xml:space="preserve"> </v>
      </c>
      <c r="B44" s="59"/>
      <c r="C44" s="45"/>
      <c r="D44" s="46"/>
      <c r="E44" s="4"/>
      <c r="F44" s="59"/>
      <c r="G44" s="110" t="str">
        <f>IF(F44="","",VLOOKUP(F44,ČÍSELNÍK!$A$2:$B$448,2))</f>
        <v/>
      </c>
      <c r="H44" s="46"/>
      <c r="I44" s="109"/>
      <c r="J44" s="121"/>
      <c r="K44" s="122"/>
      <c r="L44" s="120"/>
      <c r="M44" s="123"/>
      <c r="N44" s="121"/>
      <c r="O44" s="122"/>
      <c r="P44" s="120"/>
      <c r="Q44" s="123"/>
      <c r="R44" s="121"/>
      <c r="S44" s="97"/>
      <c r="T44" s="128"/>
      <c r="U44" s="98" t="str">
        <f t="shared" ref="U44:AD44" si="38">IF(J44&lt;&gt;"",(J43 &amp; "***" &amp;J44),"")</f>
        <v/>
      </c>
      <c r="V44" s="98" t="str">
        <f t="shared" si="38"/>
        <v/>
      </c>
      <c r="W44" s="98" t="str">
        <f t="shared" si="38"/>
        <v/>
      </c>
      <c r="X44" s="98" t="str">
        <f t="shared" si="38"/>
        <v/>
      </c>
      <c r="Y44" s="98" t="str">
        <f t="shared" si="38"/>
        <v/>
      </c>
      <c r="Z44" s="98" t="str">
        <f t="shared" si="38"/>
        <v/>
      </c>
      <c r="AA44" s="98" t="str">
        <f t="shared" si="38"/>
        <v/>
      </c>
      <c r="AB44" s="98" t="str">
        <f t="shared" si="38"/>
        <v/>
      </c>
      <c r="AC44" s="98" t="str">
        <f t="shared" si="38"/>
        <v/>
      </c>
      <c r="AD44" s="98" t="str">
        <f t="shared" si="38"/>
        <v/>
      </c>
    </row>
    <row r="45" spans="1:30" ht="30.75" thickBot="1" x14ac:dyDescent="0.3">
      <c r="A45" s="5"/>
      <c r="B45" s="5" t="s">
        <v>3</v>
      </c>
      <c r="C45" s="5" t="s">
        <v>0</v>
      </c>
      <c r="D45" s="5" t="s">
        <v>2155</v>
      </c>
      <c r="E45" s="5" t="s">
        <v>2156</v>
      </c>
      <c r="F45" s="5" t="s">
        <v>2154</v>
      </c>
      <c r="G45" s="100" t="s">
        <v>2175</v>
      </c>
      <c r="H45" s="5" t="s">
        <v>2157</v>
      </c>
      <c r="I45" s="51" t="s">
        <v>1</v>
      </c>
      <c r="J45" s="126" t="str">
        <f>CONCATENATE(IFERROR(IF(COLUMNS($J46)-1=LEN((CONCATENATE($I46," ")))-LEN(SUBSTITUTE((CONCATENATE($I46," "))," ","")),
                                                                               RIGHT((CONCATENATE($I46," ")),LEN((CONCATENATE($I46," ")))-SEARCH("°",SUBSTITUTE((CONCATENATE($I46," "))," ","°",COLUMNS($J46)-1))),
         IF(COLUMNS($J46)=1,                          LEFT((CONCATENATE($I46," ")),SEARCH("°",SUBSTITUTE((CONCATENATE($I46," "))," ","°",COLUMNS($J46)))-1),
                                                                               MID((CONCATENATE($I46," ")),SEARCH("°",SUBSTITUTE((CONCATENATE($I46," "))," ","°",COLUMNS($J46)-1))+1,SEARCH("°",SUBSTITUTE((CONCATENATE($I46," "))," ","°",COLUMNS($J46)))-SEARCH("°",SUBSTITUTE((CONCATENATE($I46," "))," ","°",COLUMNS($J46)-1))-1))),"")," ","PŮVODNÍ")</f>
        <v xml:space="preserve"> PŮVODNÍ</v>
      </c>
      <c r="K45" s="127" t="str">
        <f>CONCATENATE(IFERROR(IF(COLUMNS($J46)-1=LEN((CONCATENATE($I46," ")))-LEN(SUBSTITUTE((CONCATENATE($I46," "))," ","")),
                                                                               RIGHT((CONCATENATE($I46," ")),LEN((CONCATENATE($I46," ")))-SEARCH("°",SUBSTITUTE((CONCATENATE($I46," "))," ","°",COLUMNS($J46)-1))),
         IF(COLUMNS($J46)=1,                          LEFT((CONCATENATE($I46," ")),SEARCH("°",SUBSTITUTE((CONCATENATE($I46," "))," ","°",COLUMNS($J46)))-1),
                                                                               MID((CONCATENATE($I46," ")),SEARCH("°",SUBSTITUTE((CONCATENATE($I46," "))," ","°",COLUMNS($J46)-1))+1,SEARCH("°",SUBSTITUTE((CONCATENATE($I46," "))," ","°",COLUMNS($J46)))-SEARCH("°",SUBSTITUTE((CONCATENATE($I46," "))," ","°",COLUMNS($J46)-1))-1))),"")," ","NOVÉ")</f>
        <v xml:space="preserve"> NOVÉ</v>
      </c>
      <c r="L45" s="129" t="str">
        <f>CONCATENATE(IFERROR(IF(COLUMNS($J46:K46)-1=LEN((TRIM($I46)))-LEN(SUBSTITUTE((TRIM($I46))," ","")),                                                                                RIGHT((TRIM($I46)),LEN((TRIM($I46)))-SEARCH("°",SUBSTITUTE((TRIM($I46))," ","°",COLUMNS($J46:K46)-1))),          IF(COLUMNS($J46:K46)=1,                          LEFT((TRIM($I46)),SEARCH("°",SUBSTITUTE((TRIM($I46))," ","°",COLUMNS($J46:K46)))-1),                                                                                MID((TRIM($I46)),SEARCH("°",SUBSTITUTE((TRIM($I46))," ","°",COLUMNS($J46:K46)-1))+1,SEARCH("°",SUBSTITUTE((TRIM($I46))," ","°",COLUMNS($J46:K46)))-SEARCH("°",SUBSTITUTE((TRIM($I46))," ","°",COLUMNS($J46:K46)-1))-1))),"")," ","PŮVODNÍ")</f>
        <v xml:space="preserve"> PŮVODNÍ</v>
      </c>
      <c r="M45" s="130" t="str">
        <f>CONCATENATE(IFERROR(IF(COLUMNS($J46:K46)-1=LEN((TRIM($I46)))-LEN(SUBSTITUTE((TRIM($I46))," ","")),                                                                                RIGHT((TRIM($I46)),LEN((TRIM($I46)))-SEARCH("°",SUBSTITUTE((TRIM($I46))," ","°",COLUMNS($J46:K46)-1))),          IF(COLUMNS($J46:K46)=1,                          LEFT((TRIM($I46)),SEARCH("°",SUBSTITUTE((TRIM($I46))," ","°",COLUMNS($J46:K46)))-1),                                                                                MID((TRIM($I46)),SEARCH("°",SUBSTITUTE((TRIM($I46))," ","°",COLUMNS($J46:K46)-1))+1,SEARCH("°",SUBSTITUTE((TRIM($I46))," ","°",COLUMNS($J46:K46)))-SEARCH("°",SUBSTITUTE((TRIM($I46))," ","°",COLUMNS($J46:K46)-1))-1))),"")," ","NOVÉ")</f>
        <v xml:space="preserve"> NOVÉ</v>
      </c>
      <c r="N45" s="126" t="str">
        <f>CONCATENATE(IFERROR(IF(COLUMNS($J46:L46)-1=LEN((TRIM($I46)))-LEN(SUBSTITUTE((TRIM($I46))," ","")),                                                                                RIGHT((TRIM($I46)),LEN((TRIM($I46)))-SEARCH("°",SUBSTITUTE((TRIM($I46))," ","°",COLUMNS($J46:L46)-1))),          IF(COLUMNS($J46:L46)=1,                          LEFT((TRIM($I46)),SEARCH("°",SUBSTITUTE((TRIM($I46))," ","°",COLUMNS($J46:L46)))-1),                                                                                MID((TRIM($I46)),SEARCH("°",SUBSTITUTE((TRIM($I46))," ","°",COLUMNS($J46:L46)-1))+1,SEARCH("°",SUBSTITUTE((TRIM($I46))," ","°",COLUMNS($J46:L46)))-SEARCH("°",SUBSTITUTE((TRIM($I46))," ","°",COLUMNS($J46:L46)-1))-1))),"")," ","PŮVODNÍ")</f>
        <v xml:space="preserve"> PŮVODNÍ</v>
      </c>
      <c r="O45" s="127" t="str">
        <f>CONCATENATE(IFERROR(IF(COLUMNS($J46:L46)-1=LEN((TRIM($I46)))-LEN(SUBSTITUTE((TRIM($I46))," ","")),                                                                                RIGHT((TRIM($I46)),LEN((TRIM($I46)))-SEARCH("°",SUBSTITUTE((TRIM($I46))," ","°",COLUMNS($J46:L46)-1))),          IF(COLUMNS($J46:L46)=1,                          LEFT((TRIM($I46)),SEARCH("°",SUBSTITUTE((TRIM($I46))," ","°",COLUMNS($J46:L46)))-1),                                                                                MID((TRIM($I46)),SEARCH("°",SUBSTITUTE((TRIM($I46))," ","°",COLUMNS($J46:L46)-1))+1,SEARCH("°",SUBSTITUTE((TRIM($I46))," ","°",COLUMNS($J46:L46)))-SEARCH("°",SUBSTITUTE((TRIM($I46))," ","°",COLUMNS($J46:L46)-1))-1))),"")," ","NOVÉ")</f>
        <v xml:space="preserve"> NOVÉ</v>
      </c>
      <c r="P45" s="129" t="str">
        <f>CONCATENATE(IFERROR(IF(COLUMNS($J46:M46)-1=LEN((TRIM($I46)))-LEN(SUBSTITUTE((TRIM($I46))," ","")),                                                                                RIGHT((TRIM($I46)),LEN((TRIM($I46)))-SEARCH("°",SUBSTITUTE((TRIM($I46))," ","°",COLUMNS($J46:M46)-1))),          IF(COLUMNS($J46:M46)=1,                          LEFT((TRIM($I46)),SEARCH("°",SUBSTITUTE((TRIM($I46))," ","°",COLUMNS($J46:M46)))-1),                                                                                MID((TRIM($I46)),SEARCH("°",SUBSTITUTE((TRIM($I46))," ","°",COLUMNS($J46:M46)-1))+1,SEARCH("°",SUBSTITUTE((TRIM($I46))," ","°",COLUMNS($J46:M46)))-SEARCH("°",SUBSTITUTE((TRIM($I46))," ","°",COLUMNS($J46:M46)-1))-1))),"")," ","PŮVODNÍ")</f>
        <v xml:space="preserve"> PŮVODNÍ</v>
      </c>
      <c r="Q45" s="130" t="str">
        <f>CONCATENATE(IFERROR(IF(COLUMNS($J46:M46)-1=LEN((TRIM($I46)))-LEN(SUBSTITUTE((TRIM($I46))," ","")),                                                                                RIGHT((TRIM($I46)),LEN((TRIM($I46)))-SEARCH("°",SUBSTITUTE((TRIM($I46))," ","°",COLUMNS($J46:M46)-1))),          IF(COLUMNS($J46:M46)=1,                          LEFT((TRIM($I46)),SEARCH("°",SUBSTITUTE((TRIM($I46))," ","°",COLUMNS($J46:M46)))-1),                                                                                MID((TRIM($I46)),SEARCH("°",SUBSTITUTE((TRIM($I46))," ","°",COLUMNS($J46:M46)-1))+1,SEARCH("°",SUBSTITUTE((TRIM($I46))," ","°",COLUMNS($J46:M46)))-SEARCH("°",SUBSTITUTE((TRIM($I46))," ","°",COLUMNS($J46:M46)-1))-1))),"")," ","NOVÉ")</f>
        <v xml:space="preserve"> NOVÉ</v>
      </c>
      <c r="R45" s="126" t="str">
        <f>CONCATENATE(IFERROR(IF(COLUMNS($J46:N46)-1=LEN((TRIM($I46)))-LEN(SUBSTITUTE((TRIM($I46))," ","")),                                                                                RIGHT((TRIM($I46)),LEN((TRIM($I46)))-SEARCH("°",SUBSTITUTE((TRIM($I46))," ","°",COLUMNS($J46:N46)-1))),          IF(COLUMNS($J46:N46)=1,                          LEFT((TRIM($I46)),SEARCH("°",SUBSTITUTE((TRIM($I46))," ","°",COLUMNS($J46:N46)))-1),                                                                                MID((TRIM($I46)),SEARCH("°",SUBSTITUTE((TRIM($I46))," ","°",COLUMNS($J46:N46)-1))+1,SEARCH("°",SUBSTITUTE((TRIM($I46))," ","°",COLUMNS($J46:N46)))-SEARCH("°",SUBSTITUTE((TRIM($I46))," ","°",COLUMNS($J46:N46)-1))-1))),"")," ","PŮVODNÍ")</f>
        <v xml:space="preserve"> PŮVODNÍ</v>
      </c>
      <c r="S45" s="100" t="str">
        <f>CONCATENATE(IFERROR(IF(COLUMNS($J46:N46)-1=LEN((TRIM($I46)))-LEN(SUBSTITUTE((TRIM($I46))," ","")),                                                                                RIGHT((TRIM($I46)),LEN((TRIM($I46)))-SEARCH("°",SUBSTITUTE((TRIM($I46))," ","°",COLUMNS($J46:N46)-1))),          IF(COLUMNS($J46:N46)=1,                          LEFT((TRIM($I46)),SEARCH("°",SUBSTITUTE((TRIM($I46))," ","°",COLUMNS($J46:N46)))-1),                                                                                MID((TRIM($I46)),SEARCH("°",SUBSTITUTE((TRIM($I46))," ","°",COLUMNS($J46:N46)-1))+1,SEARCH("°",SUBSTITUTE((TRIM($I46))," ","°",COLUMNS($J46:N46)))-SEARCH("°",SUBSTITUTE((TRIM($I46))," ","°",COLUMNS($J46:N46)-1))-1))),"")," ","NOVÉ")</f>
        <v xml:space="preserve"> NOVÉ</v>
      </c>
      <c r="T45" s="131" t="s">
        <v>2187</v>
      </c>
      <c r="U45" s="64"/>
      <c r="V45" s="48"/>
      <c r="W45" s="48"/>
      <c r="X45" s="48"/>
      <c r="Y45" s="48"/>
      <c r="Z45" s="48"/>
      <c r="AA45" s="48"/>
      <c r="AB45" s="48"/>
      <c r="AC45" s="48"/>
      <c r="AD45" s="48"/>
    </row>
    <row r="46" spans="1:30" ht="15.75" thickBot="1" x14ac:dyDescent="0.3">
      <c r="A46" s="146" t="str">
        <f t="shared" ref="A46" si="39">IF(B46&lt;&gt;"",A44+1," ")</f>
        <v xml:space="preserve"> </v>
      </c>
      <c r="B46" s="59"/>
      <c r="C46" s="45"/>
      <c r="D46" s="46"/>
      <c r="E46" s="4"/>
      <c r="F46" s="59"/>
      <c r="G46" s="110" t="str">
        <f>IF(F46="","",VLOOKUP(F46,ČÍSELNÍK!$A$2:$B$448,2))</f>
        <v/>
      </c>
      <c r="H46" s="46"/>
      <c r="I46" s="109"/>
      <c r="J46" s="121"/>
      <c r="K46" s="122"/>
      <c r="L46" s="120"/>
      <c r="M46" s="123"/>
      <c r="N46" s="121"/>
      <c r="O46" s="122"/>
      <c r="P46" s="120"/>
      <c r="Q46" s="123"/>
      <c r="R46" s="121"/>
      <c r="S46" s="97"/>
      <c r="T46" s="128"/>
      <c r="U46" s="98" t="str">
        <f t="shared" ref="U46:AD46" si="40">IF(J46&lt;&gt;"",(J45 &amp; "***" &amp;J46),"")</f>
        <v/>
      </c>
      <c r="V46" s="98" t="str">
        <f t="shared" si="40"/>
        <v/>
      </c>
      <c r="W46" s="98" t="str">
        <f t="shared" si="40"/>
        <v/>
      </c>
      <c r="X46" s="98" t="str">
        <f t="shared" si="40"/>
        <v/>
      </c>
      <c r="Y46" s="98" t="str">
        <f t="shared" si="40"/>
        <v/>
      </c>
      <c r="Z46" s="98" t="str">
        <f t="shared" si="40"/>
        <v/>
      </c>
      <c r="AA46" s="98" t="str">
        <f t="shared" si="40"/>
        <v/>
      </c>
      <c r="AB46" s="98" t="str">
        <f t="shared" si="40"/>
        <v/>
      </c>
      <c r="AC46" s="98" t="str">
        <f t="shared" si="40"/>
        <v/>
      </c>
      <c r="AD46" s="98" t="str">
        <f t="shared" si="40"/>
        <v/>
      </c>
    </row>
    <row r="47" spans="1:30" ht="30.75" thickBot="1" x14ac:dyDescent="0.3">
      <c r="A47" s="5"/>
      <c r="B47" s="5" t="s">
        <v>3</v>
      </c>
      <c r="C47" s="5" t="s">
        <v>0</v>
      </c>
      <c r="D47" s="5" t="s">
        <v>2155</v>
      </c>
      <c r="E47" s="5" t="s">
        <v>2156</v>
      </c>
      <c r="F47" s="5" t="s">
        <v>2154</v>
      </c>
      <c r="G47" s="100" t="s">
        <v>2175</v>
      </c>
      <c r="H47" s="5" t="s">
        <v>2157</v>
      </c>
      <c r="I47" s="51" t="s">
        <v>1</v>
      </c>
      <c r="J47" s="126" t="str">
        <f>CONCATENATE(IFERROR(IF(COLUMNS($J48)-1=LEN((CONCATENATE($I48," ")))-LEN(SUBSTITUTE((CONCATENATE($I48," "))," ","")),
                                                                               RIGHT((CONCATENATE($I48," ")),LEN((CONCATENATE($I48," ")))-SEARCH("°",SUBSTITUTE((CONCATENATE($I48," "))," ","°",COLUMNS($J48)-1))),
         IF(COLUMNS($J48)=1,                          LEFT((CONCATENATE($I48," ")),SEARCH("°",SUBSTITUTE((CONCATENATE($I48," "))," ","°",COLUMNS($J48)))-1),
                                                                               MID((CONCATENATE($I48," ")),SEARCH("°",SUBSTITUTE((CONCATENATE($I48," "))," ","°",COLUMNS($J48)-1))+1,SEARCH("°",SUBSTITUTE((CONCATENATE($I48," "))," ","°",COLUMNS($J48)))-SEARCH("°",SUBSTITUTE((CONCATENATE($I48," "))," ","°",COLUMNS($J48)-1))-1))),"")," ","PŮVODNÍ")</f>
        <v xml:space="preserve"> PŮVODNÍ</v>
      </c>
      <c r="K47" s="127" t="str">
        <f>CONCATENATE(IFERROR(IF(COLUMNS($J48)-1=LEN((CONCATENATE($I48," ")))-LEN(SUBSTITUTE((CONCATENATE($I48," "))," ","")),
                                                                               RIGHT((CONCATENATE($I48," ")),LEN((CONCATENATE($I48," ")))-SEARCH("°",SUBSTITUTE((CONCATENATE($I48," "))," ","°",COLUMNS($J48)-1))),
         IF(COLUMNS($J48)=1,                          LEFT((CONCATENATE($I48," ")),SEARCH("°",SUBSTITUTE((CONCATENATE($I48," "))," ","°",COLUMNS($J48)))-1),
                                                                               MID((CONCATENATE($I48," ")),SEARCH("°",SUBSTITUTE((CONCATENATE($I48," "))," ","°",COLUMNS($J48)-1))+1,SEARCH("°",SUBSTITUTE((CONCATENATE($I48," "))," ","°",COLUMNS($J48)))-SEARCH("°",SUBSTITUTE((CONCATENATE($I48," "))," ","°",COLUMNS($J48)-1))-1))),"")," ","NOVÉ")</f>
        <v xml:space="preserve"> NOVÉ</v>
      </c>
      <c r="L47" s="129" t="str">
        <f>CONCATENATE(IFERROR(IF(COLUMNS($J48:K48)-1=LEN((TRIM($I48)))-LEN(SUBSTITUTE((TRIM($I48))," ","")),                                                                                RIGHT((TRIM($I48)),LEN((TRIM($I48)))-SEARCH("°",SUBSTITUTE((TRIM($I48))," ","°",COLUMNS($J48:K48)-1))),          IF(COLUMNS($J48:K48)=1,                          LEFT((TRIM($I48)),SEARCH("°",SUBSTITUTE((TRIM($I48))," ","°",COLUMNS($J48:K48)))-1),                                                                                MID((TRIM($I48)),SEARCH("°",SUBSTITUTE((TRIM($I48))," ","°",COLUMNS($J48:K48)-1))+1,SEARCH("°",SUBSTITUTE((TRIM($I48))," ","°",COLUMNS($J48:K48)))-SEARCH("°",SUBSTITUTE((TRIM($I48))," ","°",COLUMNS($J48:K48)-1))-1))),"")," ","PŮVODNÍ")</f>
        <v xml:space="preserve"> PŮVODNÍ</v>
      </c>
      <c r="M47" s="130" t="str">
        <f>CONCATENATE(IFERROR(IF(COLUMNS($J48:K48)-1=LEN((TRIM($I48)))-LEN(SUBSTITUTE((TRIM($I48))," ","")),                                                                                RIGHT((TRIM($I48)),LEN((TRIM($I48)))-SEARCH("°",SUBSTITUTE((TRIM($I48))," ","°",COLUMNS($J48:K48)-1))),          IF(COLUMNS($J48:K48)=1,                          LEFT((TRIM($I48)),SEARCH("°",SUBSTITUTE((TRIM($I48))," ","°",COLUMNS($J48:K48)))-1),                                                                                MID((TRIM($I48)),SEARCH("°",SUBSTITUTE((TRIM($I48))," ","°",COLUMNS($J48:K48)-1))+1,SEARCH("°",SUBSTITUTE((TRIM($I48))," ","°",COLUMNS($J48:K48)))-SEARCH("°",SUBSTITUTE((TRIM($I48))," ","°",COLUMNS($J48:K48)-1))-1))),"")," ","NOVÉ")</f>
        <v xml:space="preserve"> NOVÉ</v>
      </c>
      <c r="N47" s="126" t="str">
        <f>CONCATENATE(IFERROR(IF(COLUMNS($J48:L48)-1=LEN((TRIM($I48)))-LEN(SUBSTITUTE((TRIM($I48))," ","")),                                                                                RIGHT((TRIM($I48)),LEN((TRIM($I48)))-SEARCH("°",SUBSTITUTE((TRIM($I48))," ","°",COLUMNS($J48:L48)-1))),          IF(COLUMNS($J48:L48)=1,                          LEFT((TRIM($I48)),SEARCH("°",SUBSTITUTE((TRIM($I48))," ","°",COLUMNS($J48:L48)))-1),                                                                                MID((TRIM($I48)),SEARCH("°",SUBSTITUTE((TRIM($I48))," ","°",COLUMNS($J48:L48)-1))+1,SEARCH("°",SUBSTITUTE((TRIM($I48))," ","°",COLUMNS($J48:L48)))-SEARCH("°",SUBSTITUTE((TRIM($I48))," ","°",COLUMNS($J48:L48)-1))-1))),"")," ","PŮVODNÍ")</f>
        <v xml:space="preserve"> PŮVODNÍ</v>
      </c>
      <c r="O47" s="127" t="str">
        <f>CONCATENATE(IFERROR(IF(COLUMNS($J48:L48)-1=LEN((TRIM($I48)))-LEN(SUBSTITUTE((TRIM($I48))," ","")),                                                                                RIGHT((TRIM($I48)),LEN((TRIM($I48)))-SEARCH("°",SUBSTITUTE((TRIM($I48))," ","°",COLUMNS($J48:L48)-1))),          IF(COLUMNS($J48:L48)=1,                          LEFT((TRIM($I48)),SEARCH("°",SUBSTITUTE((TRIM($I48))," ","°",COLUMNS($J48:L48)))-1),                                                                                MID((TRIM($I48)),SEARCH("°",SUBSTITUTE((TRIM($I48))," ","°",COLUMNS($J48:L48)-1))+1,SEARCH("°",SUBSTITUTE((TRIM($I48))," ","°",COLUMNS($J48:L48)))-SEARCH("°",SUBSTITUTE((TRIM($I48))," ","°",COLUMNS($J48:L48)-1))-1))),"")," ","NOVÉ")</f>
        <v xml:space="preserve"> NOVÉ</v>
      </c>
      <c r="P47" s="129" t="str">
        <f>CONCATENATE(IFERROR(IF(COLUMNS($J48:M48)-1=LEN((TRIM($I48)))-LEN(SUBSTITUTE((TRIM($I48))," ","")),                                                                                RIGHT((TRIM($I48)),LEN((TRIM($I48)))-SEARCH("°",SUBSTITUTE((TRIM($I48))," ","°",COLUMNS($J48:M48)-1))),          IF(COLUMNS($J48:M48)=1,                          LEFT((TRIM($I48)),SEARCH("°",SUBSTITUTE((TRIM($I48))," ","°",COLUMNS($J48:M48)))-1),                                                                                MID((TRIM($I48)),SEARCH("°",SUBSTITUTE((TRIM($I48))," ","°",COLUMNS($J48:M48)-1))+1,SEARCH("°",SUBSTITUTE((TRIM($I48))," ","°",COLUMNS($J48:M48)))-SEARCH("°",SUBSTITUTE((TRIM($I48))," ","°",COLUMNS($J48:M48)-1))-1))),"")," ","PŮVODNÍ")</f>
        <v xml:space="preserve"> PŮVODNÍ</v>
      </c>
      <c r="Q47" s="130" t="str">
        <f>CONCATENATE(IFERROR(IF(COLUMNS($J48:M48)-1=LEN((TRIM($I48)))-LEN(SUBSTITUTE((TRIM($I48))," ","")),                                                                                RIGHT((TRIM($I48)),LEN((TRIM($I48)))-SEARCH("°",SUBSTITUTE((TRIM($I48))," ","°",COLUMNS($J48:M48)-1))),          IF(COLUMNS($J48:M48)=1,                          LEFT((TRIM($I48)),SEARCH("°",SUBSTITUTE((TRIM($I48))," ","°",COLUMNS($J48:M48)))-1),                                                                                MID((TRIM($I48)),SEARCH("°",SUBSTITUTE((TRIM($I48))," ","°",COLUMNS($J48:M48)-1))+1,SEARCH("°",SUBSTITUTE((TRIM($I48))," ","°",COLUMNS($J48:M48)))-SEARCH("°",SUBSTITUTE((TRIM($I48))," ","°",COLUMNS($J48:M48)-1))-1))),"")," ","NOVÉ")</f>
        <v xml:space="preserve"> NOVÉ</v>
      </c>
      <c r="R47" s="126" t="str">
        <f>CONCATENATE(IFERROR(IF(COLUMNS($J48:N48)-1=LEN((TRIM($I48)))-LEN(SUBSTITUTE((TRIM($I48))," ","")),                                                                                RIGHT((TRIM($I48)),LEN((TRIM($I48)))-SEARCH("°",SUBSTITUTE((TRIM($I48))," ","°",COLUMNS($J48:N48)-1))),          IF(COLUMNS($J48:N48)=1,                          LEFT((TRIM($I48)),SEARCH("°",SUBSTITUTE((TRIM($I48))," ","°",COLUMNS($J48:N48)))-1),                                                                                MID((TRIM($I48)),SEARCH("°",SUBSTITUTE((TRIM($I48))," ","°",COLUMNS($J48:N48)-1))+1,SEARCH("°",SUBSTITUTE((TRIM($I48))," ","°",COLUMNS($J48:N48)))-SEARCH("°",SUBSTITUTE((TRIM($I48))," ","°",COLUMNS($J48:N48)-1))-1))),"")," ","PŮVODNÍ")</f>
        <v xml:space="preserve"> PŮVODNÍ</v>
      </c>
      <c r="S47" s="100" t="str">
        <f>CONCATENATE(IFERROR(IF(COLUMNS($J48:N48)-1=LEN((TRIM($I48)))-LEN(SUBSTITUTE((TRIM($I48))," ","")),                                                                                RIGHT((TRIM($I48)),LEN((TRIM($I48)))-SEARCH("°",SUBSTITUTE((TRIM($I48))," ","°",COLUMNS($J48:N48)-1))),          IF(COLUMNS($J48:N48)=1,                          LEFT((TRIM($I48)),SEARCH("°",SUBSTITUTE((TRIM($I48))," ","°",COLUMNS($J48:N48)))-1),                                                                                MID((TRIM($I48)),SEARCH("°",SUBSTITUTE((TRIM($I48))," ","°",COLUMNS($J48:N48)-1))+1,SEARCH("°",SUBSTITUTE((TRIM($I48))," ","°",COLUMNS($J48:N48)))-SEARCH("°",SUBSTITUTE((TRIM($I48))," ","°",COLUMNS($J48:N48)-1))-1))),"")," ","NOVÉ")</f>
        <v xml:space="preserve"> NOVÉ</v>
      </c>
      <c r="T47" s="131" t="s">
        <v>2187</v>
      </c>
      <c r="U47" s="64"/>
      <c r="V47" s="48"/>
      <c r="W47" s="48"/>
      <c r="X47" s="48"/>
      <c r="Y47" s="48"/>
      <c r="Z47" s="48"/>
      <c r="AA47" s="48"/>
      <c r="AB47" s="48"/>
      <c r="AC47" s="48"/>
      <c r="AD47" s="48"/>
    </row>
    <row r="48" spans="1:30" ht="15.75" thickBot="1" x14ac:dyDescent="0.3">
      <c r="A48" s="146" t="str">
        <f t="shared" ref="A48" si="41">IF(B48&lt;&gt;"",A46+1," ")</f>
        <v xml:space="preserve"> </v>
      </c>
      <c r="B48" s="59"/>
      <c r="C48" s="45"/>
      <c r="D48" s="46"/>
      <c r="E48" s="4"/>
      <c r="F48" s="59"/>
      <c r="G48" s="110" t="str">
        <f>IF(F48="","",VLOOKUP(F48,ČÍSELNÍK!$A$2:$B$448,2))</f>
        <v/>
      </c>
      <c r="H48" s="46"/>
      <c r="I48" s="109"/>
      <c r="J48" s="121"/>
      <c r="K48" s="122"/>
      <c r="L48" s="120"/>
      <c r="M48" s="123"/>
      <c r="N48" s="121"/>
      <c r="O48" s="122"/>
      <c r="P48" s="120"/>
      <c r="Q48" s="123"/>
      <c r="R48" s="121"/>
      <c r="S48" s="97"/>
      <c r="T48" s="128"/>
      <c r="U48" s="98" t="str">
        <f t="shared" ref="U48:AD48" si="42">IF(J48&lt;&gt;"",(J47 &amp; "***" &amp;J48),"")</f>
        <v/>
      </c>
      <c r="V48" s="98" t="str">
        <f t="shared" si="42"/>
        <v/>
      </c>
      <c r="W48" s="98" t="str">
        <f t="shared" si="42"/>
        <v/>
      </c>
      <c r="X48" s="98" t="str">
        <f t="shared" si="42"/>
        <v/>
      </c>
      <c r="Y48" s="98" t="str">
        <f t="shared" si="42"/>
        <v/>
      </c>
      <c r="Z48" s="98" t="str">
        <f t="shared" si="42"/>
        <v/>
      </c>
      <c r="AA48" s="98" t="str">
        <f t="shared" si="42"/>
        <v/>
      </c>
      <c r="AB48" s="98" t="str">
        <f t="shared" si="42"/>
        <v/>
      </c>
      <c r="AC48" s="98" t="str">
        <f t="shared" si="42"/>
        <v/>
      </c>
      <c r="AD48" s="98" t="str">
        <f t="shared" si="42"/>
        <v/>
      </c>
    </row>
    <row r="49" spans="1:30" ht="30.75" thickBot="1" x14ac:dyDescent="0.3">
      <c r="A49" s="5"/>
      <c r="B49" s="5" t="s">
        <v>3</v>
      </c>
      <c r="C49" s="5" t="s">
        <v>0</v>
      </c>
      <c r="D49" s="5" t="s">
        <v>2155</v>
      </c>
      <c r="E49" s="5" t="s">
        <v>2156</v>
      </c>
      <c r="F49" s="5" t="s">
        <v>2154</v>
      </c>
      <c r="G49" s="100" t="s">
        <v>2175</v>
      </c>
      <c r="H49" s="5" t="s">
        <v>2157</v>
      </c>
      <c r="I49" s="51" t="s">
        <v>1</v>
      </c>
      <c r="J49" s="126" t="str">
        <f>CONCATENATE(IFERROR(IF(COLUMNS($J50)-1=LEN((CONCATENATE($I50," ")))-LEN(SUBSTITUTE((CONCATENATE($I50," "))," ","")),
                                                                               RIGHT((CONCATENATE($I50," ")),LEN((CONCATENATE($I50," ")))-SEARCH("°",SUBSTITUTE((CONCATENATE($I50," "))," ","°",COLUMNS($J50)-1))),
         IF(COLUMNS($J50)=1,                          LEFT((CONCATENATE($I50," ")),SEARCH("°",SUBSTITUTE((CONCATENATE($I50," "))," ","°",COLUMNS($J50)))-1),
                                                                               MID((CONCATENATE($I50," ")),SEARCH("°",SUBSTITUTE((CONCATENATE($I50," "))," ","°",COLUMNS($J50)-1))+1,SEARCH("°",SUBSTITUTE((CONCATENATE($I50," "))," ","°",COLUMNS($J50)))-SEARCH("°",SUBSTITUTE((CONCATENATE($I50," "))," ","°",COLUMNS($J50)-1))-1))),"")," ","PŮVODNÍ")</f>
        <v xml:space="preserve"> PŮVODNÍ</v>
      </c>
      <c r="K49" s="127" t="str">
        <f>CONCATENATE(IFERROR(IF(COLUMNS($J50)-1=LEN((CONCATENATE($I50," ")))-LEN(SUBSTITUTE((CONCATENATE($I50," "))," ","")),
                                                                               RIGHT((CONCATENATE($I50," ")),LEN((CONCATENATE($I50," ")))-SEARCH("°",SUBSTITUTE((CONCATENATE($I50," "))," ","°",COLUMNS($J50)-1))),
         IF(COLUMNS($J50)=1,                          LEFT((CONCATENATE($I50," ")),SEARCH("°",SUBSTITUTE((CONCATENATE($I50," "))," ","°",COLUMNS($J50)))-1),
                                                                               MID((CONCATENATE($I50," ")),SEARCH("°",SUBSTITUTE((CONCATENATE($I50," "))," ","°",COLUMNS($J50)-1))+1,SEARCH("°",SUBSTITUTE((CONCATENATE($I50," "))," ","°",COLUMNS($J50)))-SEARCH("°",SUBSTITUTE((CONCATENATE($I50," "))," ","°",COLUMNS($J50)-1))-1))),"")," ","NOVÉ")</f>
        <v xml:space="preserve"> NOVÉ</v>
      </c>
      <c r="L49" s="129" t="str">
        <f>CONCATENATE(IFERROR(IF(COLUMNS($J50:K50)-1=LEN((TRIM($I50)))-LEN(SUBSTITUTE((TRIM($I50))," ","")),                                                                                RIGHT((TRIM($I50)),LEN((TRIM($I50)))-SEARCH("°",SUBSTITUTE((TRIM($I50))," ","°",COLUMNS($J50:K50)-1))),          IF(COLUMNS($J50:K50)=1,                          LEFT((TRIM($I50)),SEARCH("°",SUBSTITUTE((TRIM($I50))," ","°",COLUMNS($J50:K50)))-1),                                                                                MID((TRIM($I50)),SEARCH("°",SUBSTITUTE((TRIM($I50))," ","°",COLUMNS($J50:K50)-1))+1,SEARCH("°",SUBSTITUTE((TRIM($I50))," ","°",COLUMNS($J50:K50)))-SEARCH("°",SUBSTITUTE((TRIM($I50))," ","°",COLUMNS($J50:K50)-1))-1))),"")," ","PŮVODNÍ")</f>
        <v xml:space="preserve"> PŮVODNÍ</v>
      </c>
      <c r="M49" s="130" t="str">
        <f>CONCATENATE(IFERROR(IF(COLUMNS($J50:K50)-1=LEN((TRIM($I50)))-LEN(SUBSTITUTE((TRIM($I50))," ","")),                                                                                RIGHT((TRIM($I50)),LEN((TRIM($I50)))-SEARCH("°",SUBSTITUTE((TRIM($I50))," ","°",COLUMNS($J50:K50)-1))),          IF(COLUMNS($J50:K50)=1,                          LEFT((TRIM($I50)),SEARCH("°",SUBSTITUTE((TRIM($I50))," ","°",COLUMNS($J50:K50)))-1),                                                                                MID((TRIM($I50)),SEARCH("°",SUBSTITUTE((TRIM($I50))," ","°",COLUMNS($J50:K50)-1))+1,SEARCH("°",SUBSTITUTE((TRIM($I50))," ","°",COLUMNS($J50:K50)))-SEARCH("°",SUBSTITUTE((TRIM($I50))," ","°",COLUMNS($J50:K50)-1))-1))),"")," ","NOVÉ")</f>
        <v xml:space="preserve"> NOVÉ</v>
      </c>
      <c r="N49" s="126" t="str">
        <f>CONCATENATE(IFERROR(IF(COLUMNS($J50:L50)-1=LEN((TRIM($I50)))-LEN(SUBSTITUTE((TRIM($I50))," ","")),                                                                                RIGHT((TRIM($I50)),LEN((TRIM($I50)))-SEARCH("°",SUBSTITUTE((TRIM($I50))," ","°",COLUMNS($J50:L50)-1))),          IF(COLUMNS($J50:L50)=1,                          LEFT((TRIM($I50)),SEARCH("°",SUBSTITUTE((TRIM($I50))," ","°",COLUMNS($J50:L50)))-1),                                                                                MID((TRIM($I50)),SEARCH("°",SUBSTITUTE((TRIM($I50))," ","°",COLUMNS($J50:L50)-1))+1,SEARCH("°",SUBSTITUTE((TRIM($I50))," ","°",COLUMNS($J50:L50)))-SEARCH("°",SUBSTITUTE((TRIM($I50))," ","°",COLUMNS($J50:L50)-1))-1))),"")," ","PŮVODNÍ")</f>
        <v xml:space="preserve"> PŮVODNÍ</v>
      </c>
      <c r="O49" s="127" t="str">
        <f>CONCATENATE(IFERROR(IF(COLUMNS($J50:L50)-1=LEN((TRIM($I50)))-LEN(SUBSTITUTE((TRIM($I50))," ","")),                                                                                RIGHT((TRIM($I50)),LEN((TRIM($I50)))-SEARCH("°",SUBSTITUTE((TRIM($I50))," ","°",COLUMNS($J50:L50)-1))),          IF(COLUMNS($J50:L50)=1,                          LEFT((TRIM($I50)),SEARCH("°",SUBSTITUTE((TRIM($I50))," ","°",COLUMNS($J50:L50)))-1),                                                                                MID((TRIM($I50)),SEARCH("°",SUBSTITUTE((TRIM($I50))," ","°",COLUMNS($J50:L50)-1))+1,SEARCH("°",SUBSTITUTE((TRIM($I50))," ","°",COLUMNS($J50:L50)))-SEARCH("°",SUBSTITUTE((TRIM($I50))," ","°",COLUMNS($J50:L50)-1))-1))),"")," ","NOVÉ")</f>
        <v xml:space="preserve"> NOVÉ</v>
      </c>
      <c r="P49" s="129" t="str">
        <f>CONCATENATE(IFERROR(IF(COLUMNS($J50:M50)-1=LEN((TRIM($I50)))-LEN(SUBSTITUTE((TRIM($I50))," ","")),                                                                                RIGHT((TRIM($I50)),LEN((TRIM($I50)))-SEARCH("°",SUBSTITUTE((TRIM($I50))," ","°",COLUMNS($J50:M50)-1))),          IF(COLUMNS($J50:M50)=1,                          LEFT((TRIM($I50)),SEARCH("°",SUBSTITUTE((TRIM($I50))," ","°",COLUMNS($J50:M50)))-1),                                                                                MID((TRIM($I50)),SEARCH("°",SUBSTITUTE((TRIM($I50))," ","°",COLUMNS($J50:M50)-1))+1,SEARCH("°",SUBSTITUTE((TRIM($I50))," ","°",COLUMNS($J50:M50)))-SEARCH("°",SUBSTITUTE((TRIM($I50))," ","°",COLUMNS($J50:M50)-1))-1))),"")," ","PŮVODNÍ")</f>
        <v xml:space="preserve"> PŮVODNÍ</v>
      </c>
      <c r="Q49" s="130" t="str">
        <f>CONCATENATE(IFERROR(IF(COLUMNS($J50:M50)-1=LEN((TRIM($I50)))-LEN(SUBSTITUTE((TRIM($I50))," ","")),                                                                                RIGHT((TRIM($I50)),LEN((TRIM($I50)))-SEARCH("°",SUBSTITUTE((TRIM($I50))," ","°",COLUMNS($J50:M50)-1))),          IF(COLUMNS($J50:M50)=1,                          LEFT((TRIM($I50)),SEARCH("°",SUBSTITUTE((TRIM($I50))," ","°",COLUMNS($J50:M50)))-1),                                                                                MID((TRIM($I50)),SEARCH("°",SUBSTITUTE((TRIM($I50))," ","°",COLUMNS($J50:M50)-1))+1,SEARCH("°",SUBSTITUTE((TRIM($I50))," ","°",COLUMNS($J50:M50)))-SEARCH("°",SUBSTITUTE((TRIM($I50))," ","°",COLUMNS($J50:M50)-1))-1))),"")," ","NOVÉ")</f>
        <v xml:space="preserve"> NOVÉ</v>
      </c>
      <c r="R49" s="126" t="str">
        <f>CONCATENATE(IFERROR(IF(COLUMNS($J50:N50)-1=LEN((TRIM($I50)))-LEN(SUBSTITUTE((TRIM($I50))," ","")),                                                                                RIGHT((TRIM($I50)),LEN((TRIM($I50)))-SEARCH("°",SUBSTITUTE((TRIM($I50))," ","°",COLUMNS($J50:N50)-1))),          IF(COLUMNS($J50:N50)=1,                          LEFT((TRIM($I50)),SEARCH("°",SUBSTITUTE((TRIM($I50))," ","°",COLUMNS($J50:N50)))-1),                                                                                MID((TRIM($I50)),SEARCH("°",SUBSTITUTE((TRIM($I50))," ","°",COLUMNS($J50:N50)-1))+1,SEARCH("°",SUBSTITUTE((TRIM($I50))," ","°",COLUMNS($J50:N50)))-SEARCH("°",SUBSTITUTE((TRIM($I50))," ","°",COLUMNS($J50:N50)-1))-1))),"")," ","PŮVODNÍ")</f>
        <v xml:space="preserve"> PŮVODNÍ</v>
      </c>
      <c r="S49" s="100" t="str">
        <f>CONCATENATE(IFERROR(IF(COLUMNS($J50:N50)-1=LEN((TRIM($I50)))-LEN(SUBSTITUTE((TRIM($I50))," ","")),                                                                                RIGHT((TRIM($I50)),LEN((TRIM($I50)))-SEARCH("°",SUBSTITUTE((TRIM($I50))," ","°",COLUMNS($J50:N50)-1))),          IF(COLUMNS($J50:N50)=1,                          LEFT((TRIM($I50)),SEARCH("°",SUBSTITUTE((TRIM($I50))," ","°",COLUMNS($J50:N50)))-1),                                                                                MID((TRIM($I50)),SEARCH("°",SUBSTITUTE((TRIM($I50))," ","°",COLUMNS($J50:N50)-1))+1,SEARCH("°",SUBSTITUTE((TRIM($I50))," ","°",COLUMNS($J50:N50)))-SEARCH("°",SUBSTITUTE((TRIM($I50))," ","°",COLUMNS($J50:N50)-1))-1))),"")," ","NOVÉ")</f>
        <v xml:space="preserve"> NOVÉ</v>
      </c>
      <c r="T49" s="131" t="s">
        <v>2187</v>
      </c>
      <c r="U49" s="64"/>
      <c r="V49" s="48"/>
      <c r="W49" s="48"/>
      <c r="X49" s="48"/>
      <c r="Y49" s="48"/>
      <c r="Z49" s="48"/>
      <c r="AA49" s="48"/>
      <c r="AB49" s="48"/>
      <c r="AC49" s="48"/>
      <c r="AD49" s="48"/>
    </row>
    <row r="50" spans="1:30" ht="15.75" thickBot="1" x14ac:dyDescent="0.3">
      <c r="A50" s="146" t="str">
        <f t="shared" ref="A50" si="43">IF(B50&lt;&gt;"",A48+1," ")</f>
        <v xml:space="preserve"> </v>
      </c>
      <c r="B50" s="59"/>
      <c r="C50" s="45"/>
      <c r="D50" s="46"/>
      <c r="E50" s="4"/>
      <c r="F50" s="59"/>
      <c r="G50" s="110" t="str">
        <f>IF(F50="","",VLOOKUP(F50,ČÍSELNÍK!$A$2:$B$448,2))</f>
        <v/>
      </c>
      <c r="H50" s="46"/>
      <c r="I50" s="109"/>
      <c r="J50" s="121"/>
      <c r="K50" s="122"/>
      <c r="L50" s="120"/>
      <c r="M50" s="123"/>
      <c r="N50" s="121"/>
      <c r="O50" s="122"/>
      <c r="P50" s="120"/>
      <c r="Q50" s="123"/>
      <c r="R50" s="121"/>
      <c r="S50" s="97"/>
      <c r="T50" s="128"/>
      <c r="U50" s="98" t="str">
        <f t="shared" ref="U50:AD50" si="44">IF(J50&lt;&gt;"",(J49 &amp; "***" &amp;J50),"")</f>
        <v/>
      </c>
      <c r="V50" s="98" t="str">
        <f t="shared" si="44"/>
        <v/>
      </c>
      <c r="W50" s="98" t="str">
        <f t="shared" si="44"/>
        <v/>
      </c>
      <c r="X50" s="98" t="str">
        <f t="shared" si="44"/>
        <v/>
      </c>
      <c r="Y50" s="98" t="str">
        <f t="shared" si="44"/>
        <v/>
      </c>
      <c r="Z50" s="98" t="str">
        <f t="shared" si="44"/>
        <v/>
      </c>
      <c r="AA50" s="98" t="str">
        <f t="shared" si="44"/>
        <v/>
      </c>
      <c r="AB50" s="98" t="str">
        <f t="shared" si="44"/>
        <v/>
      </c>
      <c r="AC50" s="98" t="str">
        <f t="shared" si="44"/>
        <v/>
      </c>
      <c r="AD50" s="98" t="str">
        <f t="shared" si="44"/>
        <v/>
      </c>
    </row>
    <row r="51" spans="1:30" ht="30.75" thickBot="1" x14ac:dyDescent="0.3">
      <c r="A51" s="5"/>
      <c r="B51" s="5" t="s">
        <v>3</v>
      </c>
      <c r="C51" s="5" t="s">
        <v>0</v>
      </c>
      <c r="D51" s="5" t="s">
        <v>2155</v>
      </c>
      <c r="E51" s="5" t="s">
        <v>2156</v>
      </c>
      <c r="F51" s="5" t="s">
        <v>2154</v>
      </c>
      <c r="G51" s="100" t="s">
        <v>2175</v>
      </c>
      <c r="H51" s="5" t="s">
        <v>2157</v>
      </c>
      <c r="I51" s="51" t="s">
        <v>1</v>
      </c>
      <c r="J51" s="126" t="str">
        <f>CONCATENATE(IFERROR(IF(COLUMNS($J52)-1=LEN((CONCATENATE($I52," ")))-LEN(SUBSTITUTE((CONCATENATE($I52," "))," ","")),
                                                                               RIGHT((CONCATENATE($I52," ")),LEN((CONCATENATE($I52," ")))-SEARCH("°",SUBSTITUTE((CONCATENATE($I52," "))," ","°",COLUMNS($J52)-1))),
         IF(COLUMNS($J52)=1,                          LEFT((CONCATENATE($I52," ")),SEARCH("°",SUBSTITUTE((CONCATENATE($I52," "))," ","°",COLUMNS($J52)))-1),
                                                                               MID((CONCATENATE($I52," ")),SEARCH("°",SUBSTITUTE((CONCATENATE($I52," "))," ","°",COLUMNS($J52)-1))+1,SEARCH("°",SUBSTITUTE((CONCATENATE($I52," "))," ","°",COLUMNS($J52)))-SEARCH("°",SUBSTITUTE((CONCATENATE($I52," "))," ","°",COLUMNS($J52)-1))-1))),"")," ","PŮVODNÍ")</f>
        <v xml:space="preserve"> PŮVODNÍ</v>
      </c>
      <c r="K51" s="127" t="str">
        <f>CONCATENATE(IFERROR(IF(COLUMNS($J52)-1=LEN((CONCATENATE($I52," ")))-LEN(SUBSTITUTE((CONCATENATE($I52," "))," ","")),
                                                                               RIGHT((CONCATENATE($I52," ")),LEN((CONCATENATE($I52," ")))-SEARCH("°",SUBSTITUTE((CONCATENATE($I52," "))," ","°",COLUMNS($J52)-1))),
         IF(COLUMNS($J52)=1,                          LEFT((CONCATENATE($I52," ")),SEARCH("°",SUBSTITUTE((CONCATENATE($I52," "))," ","°",COLUMNS($J52)))-1),
                                                                               MID((CONCATENATE($I52," ")),SEARCH("°",SUBSTITUTE((CONCATENATE($I52," "))," ","°",COLUMNS($J52)-1))+1,SEARCH("°",SUBSTITUTE((CONCATENATE($I52," "))," ","°",COLUMNS($J52)))-SEARCH("°",SUBSTITUTE((CONCATENATE($I52," "))," ","°",COLUMNS($J52)-1))-1))),"")," ","NOVÉ")</f>
        <v xml:space="preserve"> NOVÉ</v>
      </c>
      <c r="L51" s="129" t="str">
        <f>CONCATENATE(IFERROR(IF(COLUMNS($J52:K52)-1=LEN((TRIM($I52)))-LEN(SUBSTITUTE((TRIM($I52))," ","")),                                                                                RIGHT((TRIM($I52)),LEN((TRIM($I52)))-SEARCH("°",SUBSTITUTE((TRIM($I52))," ","°",COLUMNS($J52:K52)-1))),          IF(COLUMNS($J52:K52)=1,                          LEFT((TRIM($I52)),SEARCH("°",SUBSTITUTE((TRIM($I52))," ","°",COLUMNS($J52:K52)))-1),                                                                                MID((TRIM($I52)),SEARCH("°",SUBSTITUTE((TRIM($I52))," ","°",COLUMNS($J52:K52)-1))+1,SEARCH("°",SUBSTITUTE((TRIM($I52))," ","°",COLUMNS($J52:K52)))-SEARCH("°",SUBSTITUTE((TRIM($I52))," ","°",COLUMNS($J52:K52)-1))-1))),"")," ","PŮVODNÍ")</f>
        <v xml:space="preserve"> PŮVODNÍ</v>
      </c>
      <c r="M51" s="130" t="str">
        <f>CONCATENATE(IFERROR(IF(COLUMNS($J52:K52)-1=LEN((TRIM($I52)))-LEN(SUBSTITUTE((TRIM($I52))," ","")),                                                                                RIGHT((TRIM($I52)),LEN((TRIM($I52)))-SEARCH("°",SUBSTITUTE((TRIM($I52))," ","°",COLUMNS($J52:K52)-1))),          IF(COLUMNS($J52:K52)=1,                          LEFT((TRIM($I52)),SEARCH("°",SUBSTITUTE((TRIM($I52))," ","°",COLUMNS($J52:K52)))-1),                                                                                MID((TRIM($I52)),SEARCH("°",SUBSTITUTE((TRIM($I52))," ","°",COLUMNS($J52:K52)-1))+1,SEARCH("°",SUBSTITUTE((TRIM($I52))," ","°",COLUMNS($J52:K52)))-SEARCH("°",SUBSTITUTE((TRIM($I52))," ","°",COLUMNS($J52:K52)-1))-1))),"")," ","NOVÉ")</f>
        <v xml:space="preserve"> NOVÉ</v>
      </c>
      <c r="N51" s="126" t="str">
        <f>CONCATENATE(IFERROR(IF(COLUMNS($J52:L52)-1=LEN((TRIM($I52)))-LEN(SUBSTITUTE((TRIM($I52))," ","")),                                                                                RIGHT((TRIM($I52)),LEN((TRIM($I52)))-SEARCH("°",SUBSTITUTE((TRIM($I52))," ","°",COLUMNS($J52:L52)-1))),          IF(COLUMNS($J52:L52)=1,                          LEFT((TRIM($I52)),SEARCH("°",SUBSTITUTE((TRIM($I52))," ","°",COLUMNS($J52:L52)))-1),                                                                                MID((TRIM($I52)),SEARCH("°",SUBSTITUTE((TRIM($I52))," ","°",COLUMNS($J52:L52)-1))+1,SEARCH("°",SUBSTITUTE((TRIM($I52))," ","°",COLUMNS($J52:L52)))-SEARCH("°",SUBSTITUTE((TRIM($I52))," ","°",COLUMNS($J52:L52)-1))-1))),"")," ","PŮVODNÍ")</f>
        <v xml:space="preserve"> PŮVODNÍ</v>
      </c>
      <c r="O51" s="127" t="str">
        <f>CONCATENATE(IFERROR(IF(COLUMNS($J52:L52)-1=LEN((TRIM($I52)))-LEN(SUBSTITUTE((TRIM($I52))," ","")),                                                                                RIGHT((TRIM($I52)),LEN((TRIM($I52)))-SEARCH("°",SUBSTITUTE((TRIM($I52))," ","°",COLUMNS($J52:L52)-1))),          IF(COLUMNS($J52:L52)=1,                          LEFT((TRIM($I52)),SEARCH("°",SUBSTITUTE((TRIM($I52))," ","°",COLUMNS($J52:L52)))-1),                                                                                MID((TRIM($I52)),SEARCH("°",SUBSTITUTE((TRIM($I52))," ","°",COLUMNS($J52:L52)-1))+1,SEARCH("°",SUBSTITUTE((TRIM($I52))," ","°",COLUMNS($J52:L52)))-SEARCH("°",SUBSTITUTE((TRIM($I52))," ","°",COLUMNS($J52:L52)-1))-1))),"")," ","NOVÉ")</f>
        <v xml:space="preserve"> NOVÉ</v>
      </c>
      <c r="P51" s="129" t="str">
        <f>CONCATENATE(IFERROR(IF(COLUMNS($J52:M52)-1=LEN((TRIM($I52)))-LEN(SUBSTITUTE((TRIM($I52))," ","")),                                                                                RIGHT((TRIM($I52)),LEN((TRIM($I52)))-SEARCH("°",SUBSTITUTE((TRIM($I52))," ","°",COLUMNS($J52:M52)-1))),          IF(COLUMNS($J52:M52)=1,                          LEFT((TRIM($I52)),SEARCH("°",SUBSTITUTE((TRIM($I52))," ","°",COLUMNS($J52:M52)))-1),                                                                                MID((TRIM($I52)),SEARCH("°",SUBSTITUTE((TRIM($I52))," ","°",COLUMNS($J52:M52)-1))+1,SEARCH("°",SUBSTITUTE((TRIM($I52))," ","°",COLUMNS($J52:M52)))-SEARCH("°",SUBSTITUTE((TRIM($I52))," ","°",COLUMNS($J52:M52)-1))-1))),"")," ","PŮVODNÍ")</f>
        <v xml:space="preserve"> PŮVODNÍ</v>
      </c>
      <c r="Q51" s="130" t="str">
        <f>CONCATENATE(IFERROR(IF(COLUMNS($J52:M52)-1=LEN((TRIM($I52)))-LEN(SUBSTITUTE((TRIM($I52))," ","")),                                                                                RIGHT((TRIM($I52)),LEN((TRIM($I52)))-SEARCH("°",SUBSTITUTE((TRIM($I52))," ","°",COLUMNS($J52:M52)-1))),          IF(COLUMNS($J52:M52)=1,                          LEFT((TRIM($I52)),SEARCH("°",SUBSTITUTE((TRIM($I52))," ","°",COLUMNS($J52:M52)))-1),                                                                                MID((TRIM($I52)),SEARCH("°",SUBSTITUTE((TRIM($I52))," ","°",COLUMNS($J52:M52)-1))+1,SEARCH("°",SUBSTITUTE((TRIM($I52))," ","°",COLUMNS($J52:M52)))-SEARCH("°",SUBSTITUTE((TRIM($I52))," ","°",COLUMNS($J52:M52)-1))-1))),"")," ","NOVÉ")</f>
        <v xml:space="preserve"> NOVÉ</v>
      </c>
      <c r="R51" s="126" t="str">
        <f>CONCATENATE(IFERROR(IF(COLUMNS($J52:N52)-1=LEN((TRIM($I52)))-LEN(SUBSTITUTE((TRIM($I52))," ","")),                                                                                RIGHT((TRIM($I52)),LEN((TRIM($I52)))-SEARCH("°",SUBSTITUTE((TRIM($I52))," ","°",COLUMNS($J52:N52)-1))),          IF(COLUMNS($J52:N52)=1,                          LEFT((TRIM($I52)),SEARCH("°",SUBSTITUTE((TRIM($I52))," ","°",COLUMNS($J52:N52)))-1),                                                                                MID((TRIM($I52)),SEARCH("°",SUBSTITUTE((TRIM($I52))," ","°",COLUMNS($J52:N52)-1))+1,SEARCH("°",SUBSTITUTE((TRIM($I52))," ","°",COLUMNS($J52:N52)))-SEARCH("°",SUBSTITUTE((TRIM($I52))," ","°",COLUMNS($J52:N52)-1))-1))),"")," ","PŮVODNÍ")</f>
        <v xml:space="preserve"> PŮVODNÍ</v>
      </c>
      <c r="S51" s="100" t="str">
        <f>CONCATENATE(IFERROR(IF(COLUMNS($J52:N52)-1=LEN((TRIM($I52)))-LEN(SUBSTITUTE((TRIM($I52))," ","")),                                                                                RIGHT((TRIM($I52)),LEN((TRIM($I52)))-SEARCH("°",SUBSTITUTE((TRIM($I52))," ","°",COLUMNS($J52:N52)-1))),          IF(COLUMNS($J52:N52)=1,                          LEFT((TRIM($I52)),SEARCH("°",SUBSTITUTE((TRIM($I52))," ","°",COLUMNS($J52:N52)))-1),                                                                                MID((TRIM($I52)),SEARCH("°",SUBSTITUTE((TRIM($I52))," ","°",COLUMNS($J52:N52)-1))+1,SEARCH("°",SUBSTITUTE((TRIM($I52))," ","°",COLUMNS($J52:N52)))-SEARCH("°",SUBSTITUTE((TRIM($I52))," ","°",COLUMNS($J52:N52)-1))-1))),"")," ","NOVÉ")</f>
        <v xml:space="preserve"> NOVÉ</v>
      </c>
      <c r="T51" s="131" t="s">
        <v>2187</v>
      </c>
      <c r="U51" s="64"/>
      <c r="V51" s="48"/>
      <c r="W51" s="48"/>
      <c r="X51" s="48"/>
      <c r="Y51" s="48"/>
      <c r="Z51" s="48"/>
      <c r="AA51" s="48"/>
      <c r="AB51" s="48"/>
      <c r="AC51" s="48"/>
      <c r="AD51" s="48"/>
    </row>
    <row r="52" spans="1:30" ht="15.75" thickBot="1" x14ac:dyDescent="0.3">
      <c r="A52" s="146" t="str">
        <f t="shared" ref="A52" si="45">IF(B52&lt;&gt;"",A50+1," ")</f>
        <v xml:space="preserve"> </v>
      </c>
      <c r="B52" s="59"/>
      <c r="C52" s="45"/>
      <c r="D52" s="46"/>
      <c r="E52" s="4"/>
      <c r="F52" s="59"/>
      <c r="G52" s="110" t="str">
        <f>IF(F52="","",VLOOKUP(F52,ČÍSELNÍK!$A$2:$B$448,2))</f>
        <v/>
      </c>
      <c r="H52" s="46"/>
      <c r="I52" s="109"/>
      <c r="J52" s="121"/>
      <c r="K52" s="122"/>
      <c r="L52" s="120"/>
      <c r="M52" s="123"/>
      <c r="N52" s="121"/>
      <c r="O52" s="122"/>
      <c r="P52" s="120"/>
      <c r="Q52" s="123"/>
      <c r="R52" s="121"/>
      <c r="S52" s="97"/>
      <c r="T52" s="128"/>
      <c r="U52" s="98" t="str">
        <f t="shared" ref="U52:AD52" si="46">IF(J52&lt;&gt;"",(J51 &amp; "***" &amp;J52),"")</f>
        <v/>
      </c>
      <c r="V52" s="98" t="str">
        <f t="shared" si="46"/>
        <v/>
      </c>
      <c r="W52" s="98" t="str">
        <f t="shared" si="46"/>
        <v/>
      </c>
      <c r="X52" s="98" t="str">
        <f t="shared" si="46"/>
        <v/>
      </c>
      <c r="Y52" s="98" t="str">
        <f t="shared" si="46"/>
        <v/>
      </c>
      <c r="Z52" s="98" t="str">
        <f t="shared" si="46"/>
        <v/>
      </c>
      <c r="AA52" s="98" t="str">
        <f t="shared" si="46"/>
        <v/>
      </c>
      <c r="AB52" s="98" t="str">
        <f t="shared" si="46"/>
        <v/>
      </c>
      <c r="AC52" s="98" t="str">
        <f t="shared" si="46"/>
        <v/>
      </c>
      <c r="AD52" s="98" t="str">
        <f t="shared" si="46"/>
        <v/>
      </c>
    </row>
    <row r="53" spans="1:30" ht="30.75" thickBot="1" x14ac:dyDescent="0.3">
      <c r="A53" s="5"/>
      <c r="B53" s="5" t="s">
        <v>3</v>
      </c>
      <c r="C53" s="5" t="s">
        <v>0</v>
      </c>
      <c r="D53" s="5" t="s">
        <v>2155</v>
      </c>
      <c r="E53" s="5" t="s">
        <v>2156</v>
      </c>
      <c r="F53" s="5" t="s">
        <v>2154</v>
      </c>
      <c r="G53" s="100" t="s">
        <v>2175</v>
      </c>
      <c r="H53" s="5" t="s">
        <v>2157</v>
      </c>
      <c r="I53" s="51" t="s">
        <v>1</v>
      </c>
      <c r="J53" s="126" t="str">
        <f>CONCATENATE(IFERROR(IF(COLUMNS($J54)-1=LEN((CONCATENATE($I54," ")))-LEN(SUBSTITUTE((CONCATENATE($I54," "))," ","")),
                                                                               RIGHT((CONCATENATE($I54," ")),LEN((CONCATENATE($I54," ")))-SEARCH("°",SUBSTITUTE((CONCATENATE($I54," "))," ","°",COLUMNS($J54)-1))),
         IF(COLUMNS($J54)=1,                          LEFT((CONCATENATE($I54," ")),SEARCH("°",SUBSTITUTE((CONCATENATE($I54," "))," ","°",COLUMNS($J54)))-1),
                                                                               MID((CONCATENATE($I54," ")),SEARCH("°",SUBSTITUTE((CONCATENATE($I54," "))," ","°",COLUMNS($J54)-1))+1,SEARCH("°",SUBSTITUTE((CONCATENATE($I54," "))," ","°",COLUMNS($J54)))-SEARCH("°",SUBSTITUTE((CONCATENATE($I54," "))," ","°",COLUMNS($J54)-1))-1))),"")," ","PŮVODNÍ")</f>
        <v xml:space="preserve"> PŮVODNÍ</v>
      </c>
      <c r="K53" s="127" t="str">
        <f>CONCATENATE(IFERROR(IF(COLUMNS($J54)-1=LEN((CONCATENATE($I54," ")))-LEN(SUBSTITUTE((CONCATENATE($I54," "))," ","")),
                                                                               RIGHT((CONCATENATE($I54," ")),LEN((CONCATENATE($I54," ")))-SEARCH("°",SUBSTITUTE((CONCATENATE($I54," "))," ","°",COLUMNS($J54)-1))),
         IF(COLUMNS($J54)=1,                          LEFT((CONCATENATE($I54," ")),SEARCH("°",SUBSTITUTE((CONCATENATE($I54," "))," ","°",COLUMNS($J54)))-1),
                                                                               MID((CONCATENATE($I54," ")),SEARCH("°",SUBSTITUTE((CONCATENATE($I54," "))," ","°",COLUMNS($J54)-1))+1,SEARCH("°",SUBSTITUTE((CONCATENATE($I54," "))," ","°",COLUMNS($J54)))-SEARCH("°",SUBSTITUTE((CONCATENATE($I54," "))," ","°",COLUMNS($J54)-1))-1))),"")," ","NOVÉ")</f>
        <v xml:space="preserve"> NOVÉ</v>
      </c>
      <c r="L53" s="129" t="str">
        <f>CONCATENATE(IFERROR(IF(COLUMNS($J54:K54)-1=LEN((TRIM($I54)))-LEN(SUBSTITUTE((TRIM($I54))," ","")),                                                                                RIGHT((TRIM($I54)),LEN((TRIM($I54)))-SEARCH("°",SUBSTITUTE((TRIM($I54))," ","°",COLUMNS($J54:K54)-1))),          IF(COLUMNS($J54:K54)=1,                          LEFT((TRIM($I54)),SEARCH("°",SUBSTITUTE((TRIM($I54))," ","°",COLUMNS($J54:K54)))-1),                                                                                MID((TRIM($I54)),SEARCH("°",SUBSTITUTE((TRIM($I54))," ","°",COLUMNS($J54:K54)-1))+1,SEARCH("°",SUBSTITUTE((TRIM($I54))," ","°",COLUMNS($J54:K54)))-SEARCH("°",SUBSTITUTE((TRIM($I54))," ","°",COLUMNS($J54:K54)-1))-1))),"")," ","PŮVODNÍ")</f>
        <v xml:space="preserve"> PŮVODNÍ</v>
      </c>
      <c r="M53" s="130" t="str">
        <f>CONCATENATE(IFERROR(IF(COLUMNS($J54:K54)-1=LEN((TRIM($I54)))-LEN(SUBSTITUTE((TRIM($I54))," ","")),                                                                                RIGHT((TRIM($I54)),LEN((TRIM($I54)))-SEARCH("°",SUBSTITUTE((TRIM($I54))," ","°",COLUMNS($J54:K54)-1))),          IF(COLUMNS($J54:K54)=1,                          LEFT((TRIM($I54)),SEARCH("°",SUBSTITUTE((TRIM($I54))," ","°",COLUMNS($J54:K54)))-1),                                                                                MID((TRIM($I54)),SEARCH("°",SUBSTITUTE((TRIM($I54))," ","°",COLUMNS($J54:K54)-1))+1,SEARCH("°",SUBSTITUTE((TRIM($I54))," ","°",COLUMNS($J54:K54)))-SEARCH("°",SUBSTITUTE((TRIM($I54))," ","°",COLUMNS($J54:K54)-1))-1))),"")," ","NOVÉ")</f>
        <v xml:space="preserve"> NOVÉ</v>
      </c>
      <c r="N53" s="126" t="str">
        <f>CONCATENATE(IFERROR(IF(COLUMNS($J54:L54)-1=LEN((TRIM($I54)))-LEN(SUBSTITUTE((TRIM($I54))," ","")),                                                                                RIGHT((TRIM($I54)),LEN((TRIM($I54)))-SEARCH("°",SUBSTITUTE((TRIM($I54))," ","°",COLUMNS($J54:L54)-1))),          IF(COLUMNS($J54:L54)=1,                          LEFT((TRIM($I54)),SEARCH("°",SUBSTITUTE((TRIM($I54))," ","°",COLUMNS($J54:L54)))-1),                                                                                MID((TRIM($I54)),SEARCH("°",SUBSTITUTE((TRIM($I54))," ","°",COLUMNS($J54:L54)-1))+1,SEARCH("°",SUBSTITUTE((TRIM($I54))," ","°",COLUMNS($J54:L54)))-SEARCH("°",SUBSTITUTE((TRIM($I54))," ","°",COLUMNS($J54:L54)-1))-1))),"")," ","PŮVODNÍ")</f>
        <v xml:space="preserve"> PŮVODNÍ</v>
      </c>
      <c r="O53" s="127" t="str">
        <f>CONCATENATE(IFERROR(IF(COLUMNS($J54:L54)-1=LEN((TRIM($I54)))-LEN(SUBSTITUTE((TRIM($I54))," ","")),                                                                                RIGHT((TRIM($I54)),LEN((TRIM($I54)))-SEARCH("°",SUBSTITUTE((TRIM($I54))," ","°",COLUMNS($J54:L54)-1))),          IF(COLUMNS($J54:L54)=1,                          LEFT((TRIM($I54)),SEARCH("°",SUBSTITUTE((TRIM($I54))," ","°",COLUMNS($J54:L54)))-1),                                                                                MID((TRIM($I54)),SEARCH("°",SUBSTITUTE((TRIM($I54))," ","°",COLUMNS($J54:L54)-1))+1,SEARCH("°",SUBSTITUTE((TRIM($I54))," ","°",COLUMNS($J54:L54)))-SEARCH("°",SUBSTITUTE((TRIM($I54))," ","°",COLUMNS($J54:L54)-1))-1))),"")," ","NOVÉ")</f>
        <v xml:space="preserve"> NOVÉ</v>
      </c>
      <c r="P53" s="129" t="str">
        <f>CONCATENATE(IFERROR(IF(COLUMNS($J54:M54)-1=LEN((TRIM($I54)))-LEN(SUBSTITUTE((TRIM($I54))," ","")),                                                                                RIGHT((TRIM($I54)),LEN((TRIM($I54)))-SEARCH("°",SUBSTITUTE((TRIM($I54))," ","°",COLUMNS($J54:M54)-1))),          IF(COLUMNS($J54:M54)=1,                          LEFT((TRIM($I54)),SEARCH("°",SUBSTITUTE((TRIM($I54))," ","°",COLUMNS($J54:M54)))-1),                                                                                MID((TRIM($I54)),SEARCH("°",SUBSTITUTE((TRIM($I54))," ","°",COLUMNS($J54:M54)-1))+1,SEARCH("°",SUBSTITUTE((TRIM($I54))," ","°",COLUMNS($J54:M54)))-SEARCH("°",SUBSTITUTE((TRIM($I54))," ","°",COLUMNS($J54:M54)-1))-1))),"")," ","PŮVODNÍ")</f>
        <v xml:space="preserve"> PŮVODNÍ</v>
      </c>
      <c r="Q53" s="130" t="str">
        <f>CONCATENATE(IFERROR(IF(COLUMNS($J54:M54)-1=LEN((TRIM($I54)))-LEN(SUBSTITUTE((TRIM($I54))," ","")),                                                                                RIGHT((TRIM($I54)),LEN((TRIM($I54)))-SEARCH("°",SUBSTITUTE((TRIM($I54))," ","°",COLUMNS($J54:M54)-1))),          IF(COLUMNS($J54:M54)=1,                          LEFT((TRIM($I54)),SEARCH("°",SUBSTITUTE((TRIM($I54))," ","°",COLUMNS($J54:M54)))-1),                                                                                MID((TRIM($I54)),SEARCH("°",SUBSTITUTE((TRIM($I54))," ","°",COLUMNS($J54:M54)-1))+1,SEARCH("°",SUBSTITUTE((TRIM($I54))," ","°",COLUMNS($J54:M54)))-SEARCH("°",SUBSTITUTE((TRIM($I54))," ","°",COLUMNS($J54:M54)-1))-1))),"")," ","NOVÉ")</f>
        <v xml:space="preserve"> NOVÉ</v>
      </c>
      <c r="R53" s="126" t="str">
        <f>CONCATENATE(IFERROR(IF(COLUMNS($J54:N54)-1=LEN((TRIM($I54)))-LEN(SUBSTITUTE((TRIM($I54))," ","")),                                                                                RIGHT((TRIM($I54)),LEN((TRIM($I54)))-SEARCH("°",SUBSTITUTE((TRIM($I54))," ","°",COLUMNS($J54:N54)-1))),          IF(COLUMNS($J54:N54)=1,                          LEFT((TRIM($I54)),SEARCH("°",SUBSTITUTE((TRIM($I54))," ","°",COLUMNS($J54:N54)))-1),                                                                                MID((TRIM($I54)),SEARCH("°",SUBSTITUTE((TRIM($I54))," ","°",COLUMNS($J54:N54)-1))+1,SEARCH("°",SUBSTITUTE((TRIM($I54))," ","°",COLUMNS($J54:N54)))-SEARCH("°",SUBSTITUTE((TRIM($I54))," ","°",COLUMNS($J54:N54)-1))-1))),"")," ","PŮVODNÍ")</f>
        <v xml:space="preserve"> PŮVODNÍ</v>
      </c>
      <c r="S53" s="100" t="str">
        <f>CONCATENATE(IFERROR(IF(COLUMNS($J54:N54)-1=LEN((TRIM($I54)))-LEN(SUBSTITUTE((TRIM($I54))," ","")),                                                                                RIGHT((TRIM($I54)),LEN((TRIM($I54)))-SEARCH("°",SUBSTITUTE((TRIM($I54))," ","°",COLUMNS($J54:N54)-1))),          IF(COLUMNS($J54:N54)=1,                          LEFT((TRIM($I54)),SEARCH("°",SUBSTITUTE((TRIM($I54))," ","°",COLUMNS($J54:N54)))-1),                                                                                MID((TRIM($I54)),SEARCH("°",SUBSTITUTE((TRIM($I54))," ","°",COLUMNS($J54:N54)-1))+1,SEARCH("°",SUBSTITUTE((TRIM($I54))," ","°",COLUMNS($J54:N54)))-SEARCH("°",SUBSTITUTE((TRIM($I54))," ","°",COLUMNS($J54:N54)-1))-1))),"")," ","NOVÉ")</f>
        <v xml:space="preserve"> NOVÉ</v>
      </c>
      <c r="T53" s="131" t="s">
        <v>2187</v>
      </c>
      <c r="U53" s="64"/>
      <c r="V53" s="48"/>
      <c r="W53" s="48"/>
      <c r="X53" s="48"/>
      <c r="Y53" s="48"/>
      <c r="Z53" s="48"/>
      <c r="AA53" s="48"/>
      <c r="AB53" s="48"/>
      <c r="AC53" s="48"/>
      <c r="AD53" s="48"/>
    </row>
    <row r="54" spans="1:30" ht="15.75" thickBot="1" x14ac:dyDescent="0.3">
      <c r="A54" s="146" t="str">
        <f t="shared" ref="A54" si="47">IF(B54&lt;&gt;"",A52+1," ")</f>
        <v xml:space="preserve"> </v>
      </c>
      <c r="B54" s="59"/>
      <c r="C54" s="45"/>
      <c r="D54" s="46"/>
      <c r="E54" s="4"/>
      <c r="F54" s="59"/>
      <c r="G54" s="110" t="str">
        <f>IF(F54="","",VLOOKUP(F54,ČÍSELNÍK!$A$2:$B$448,2))</f>
        <v/>
      </c>
      <c r="H54" s="46"/>
      <c r="I54" s="109"/>
      <c r="J54" s="121"/>
      <c r="K54" s="122"/>
      <c r="L54" s="120"/>
      <c r="M54" s="123"/>
      <c r="N54" s="121"/>
      <c r="O54" s="122"/>
      <c r="P54" s="120"/>
      <c r="Q54" s="123"/>
      <c r="R54" s="121"/>
      <c r="S54" s="97"/>
      <c r="T54" s="128"/>
      <c r="U54" s="98" t="str">
        <f t="shared" ref="U54:AD54" si="48">IF(J54&lt;&gt;"",(J53 &amp; "***" &amp;J54),"")</f>
        <v/>
      </c>
      <c r="V54" s="98" t="str">
        <f t="shared" si="48"/>
        <v/>
      </c>
      <c r="W54" s="98" t="str">
        <f t="shared" si="48"/>
        <v/>
      </c>
      <c r="X54" s="98" t="str">
        <f t="shared" si="48"/>
        <v/>
      </c>
      <c r="Y54" s="98" t="str">
        <f t="shared" si="48"/>
        <v/>
      </c>
      <c r="Z54" s="98" t="str">
        <f t="shared" si="48"/>
        <v/>
      </c>
      <c r="AA54" s="98" t="str">
        <f t="shared" si="48"/>
        <v/>
      </c>
      <c r="AB54" s="98" t="str">
        <f t="shared" si="48"/>
        <v/>
      </c>
      <c r="AC54" s="98" t="str">
        <f t="shared" si="48"/>
        <v/>
      </c>
      <c r="AD54" s="98" t="str">
        <f t="shared" si="48"/>
        <v/>
      </c>
    </row>
    <row r="55" spans="1:30" ht="30.75" thickBot="1" x14ac:dyDescent="0.3">
      <c r="A55" s="5"/>
      <c r="B55" s="5" t="s">
        <v>3</v>
      </c>
      <c r="C55" s="5" t="s">
        <v>0</v>
      </c>
      <c r="D55" s="5" t="s">
        <v>2155</v>
      </c>
      <c r="E55" s="5" t="s">
        <v>2156</v>
      </c>
      <c r="F55" s="5" t="s">
        <v>2154</v>
      </c>
      <c r="G55" s="100" t="s">
        <v>2175</v>
      </c>
      <c r="H55" s="5" t="s">
        <v>2157</v>
      </c>
      <c r="I55" s="51" t="s">
        <v>1</v>
      </c>
      <c r="J55" s="126" t="str">
        <f>CONCATENATE(IFERROR(IF(COLUMNS($J56)-1=LEN((CONCATENATE($I56," ")))-LEN(SUBSTITUTE((CONCATENATE($I56," "))," ","")),
                                                                               RIGHT((CONCATENATE($I56," ")),LEN((CONCATENATE($I56," ")))-SEARCH("°",SUBSTITUTE((CONCATENATE($I56," "))," ","°",COLUMNS($J56)-1))),
         IF(COLUMNS($J56)=1,                          LEFT((CONCATENATE($I56," ")),SEARCH("°",SUBSTITUTE((CONCATENATE($I56," "))," ","°",COLUMNS($J56)))-1),
                                                                               MID((CONCATENATE($I56," ")),SEARCH("°",SUBSTITUTE((CONCATENATE($I56," "))," ","°",COLUMNS($J56)-1))+1,SEARCH("°",SUBSTITUTE((CONCATENATE($I56," "))," ","°",COLUMNS($J56)))-SEARCH("°",SUBSTITUTE((CONCATENATE($I56," "))," ","°",COLUMNS($J56)-1))-1))),"")," ","PŮVODNÍ")</f>
        <v xml:space="preserve"> PŮVODNÍ</v>
      </c>
      <c r="K55" s="127" t="str">
        <f>CONCATENATE(IFERROR(IF(COLUMNS($J56)-1=LEN((CONCATENATE($I56," ")))-LEN(SUBSTITUTE((CONCATENATE($I56," "))," ","")),
                                                                               RIGHT((CONCATENATE($I56," ")),LEN((CONCATENATE($I56," ")))-SEARCH("°",SUBSTITUTE((CONCATENATE($I56," "))," ","°",COLUMNS($J56)-1))),
         IF(COLUMNS($J56)=1,                          LEFT((CONCATENATE($I56," ")),SEARCH("°",SUBSTITUTE((CONCATENATE($I56," "))," ","°",COLUMNS($J56)))-1),
                                                                               MID((CONCATENATE($I56," ")),SEARCH("°",SUBSTITUTE((CONCATENATE($I56," "))," ","°",COLUMNS($J56)-1))+1,SEARCH("°",SUBSTITUTE((CONCATENATE($I56," "))," ","°",COLUMNS($J56)))-SEARCH("°",SUBSTITUTE((CONCATENATE($I56," "))," ","°",COLUMNS($J56)-1))-1))),"")," ","NOVÉ")</f>
        <v xml:space="preserve"> NOVÉ</v>
      </c>
      <c r="L55" s="129" t="str">
        <f>CONCATENATE(IFERROR(IF(COLUMNS($J56:K56)-1=LEN((TRIM($I56)))-LEN(SUBSTITUTE((TRIM($I56))," ","")),                                                                                RIGHT((TRIM($I56)),LEN((TRIM($I56)))-SEARCH("°",SUBSTITUTE((TRIM($I56))," ","°",COLUMNS($J56:K56)-1))),          IF(COLUMNS($J56:K56)=1,                          LEFT((TRIM($I56)),SEARCH("°",SUBSTITUTE((TRIM($I56))," ","°",COLUMNS($J56:K56)))-1),                                                                                MID((TRIM($I56)),SEARCH("°",SUBSTITUTE((TRIM($I56))," ","°",COLUMNS($J56:K56)-1))+1,SEARCH("°",SUBSTITUTE((TRIM($I56))," ","°",COLUMNS($J56:K56)))-SEARCH("°",SUBSTITUTE((TRIM($I56))," ","°",COLUMNS($J56:K56)-1))-1))),"")," ","PŮVODNÍ")</f>
        <v xml:space="preserve"> PŮVODNÍ</v>
      </c>
      <c r="M55" s="130" t="str">
        <f>CONCATENATE(IFERROR(IF(COLUMNS($J56:K56)-1=LEN((TRIM($I56)))-LEN(SUBSTITUTE((TRIM($I56))," ","")),                                                                                RIGHT((TRIM($I56)),LEN((TRIM($I56)))-SEARCH("°",SUBSTITUTE((TRIM($I56))," ","°",COLUMNS($J56:K56)-1))),          IF(COLUMNS($J56:K56)=1,                          LEFT((TRIM($I56)),SEARCH("°",SUBSTITUTE((TRIM($I56))," ","°",COLUMNS($J56:K56)))-1),                                                                                MID((TRIM($I56)),SEARCH("°",SUBSTITUTE((TRIM($I56))," ","°",COLUMNS($J56:K56)-1))+1,SEARCH("°",SUBSTITUTE((TRIM($I56))," ","°",COLUMNS($J56:K56)))-SEARCH("°",SUBSTITUTE((TRIM($I56))," ","°",COLUMNS($J56:K56)-1))-1))),"")," ","NOVÉ")</f>
        <v xml:space="preserve"> NOVÉ</v>
      </c>
      <c r="N55" s="126" t="str">
        <f>CONCATENATE(IFERROR(IF(COLUMNS($J56:L56)-1=LEN((TRIM($I56)))-LEN(SUBSTITUTE((TRIM($I56))," ","")),                                                                                RIGHT((TRIM($I56)),LEN((TRIM($I56)))-SEARCH("°",SUBSTITUTE((TRIM($I56))," ","°",COLUMNS($J56:L56)-1))),          IF(COLUMNS($J56:L56)=1,                          LEFT((TRIM($I56)),SEARCH("°",SUBSTITUTE((TRIM($I56))," ","°",COLUMNS($J56:L56)))-1),                                                                                MID((TRIM($I56)),SEARCH("°",SUBSTITUTE((TRIM($I56))," ","°",COLUMNS($J56:L56)-1))+1,SEARCH("°",SUBSTITUTE((TRIM($I56))," ","°",COLUMNS($J56:L56)))-SEARCH("°",SUBSTITUTE((TRIM($I56))," ","°",COLUMNS($J56:L56)-1))-1))),"")," ","PŮVODNÍ")</f>
        <v xml:space="preserve"> PŮVODNÍ</v>
      </c>
      <c r="O55" s="127" t="str">
        <f>CONCATENATE(IFERROR(IF(COLUMNS($J56:L56)-1=LEN((TRIM($I56)))-LEN(SUBSTITUTE((TRIM($I56))," ","")),                                                                                RIGHT((TRIM($I56)),LEN((TRIM($I56)))-SEARCH("°",SUBSTITUTE((TRIM($I56))," ","°",COLUMNS($J56:L56)-1))),          IF(COLUMNS($J56:L56)=1,                          LEFT((TRIM($I56)),SEARCH("°",SUBSTITUTE((TRIM($I56))," ","°",COLUMNS($J56:L56)))-1),                                                                                MID((TRIM($I56)),SEARCH("°",SUBSTITUTE((TRIM($I56))," ","°",COLUMNS($J56:L56)-1))+1,SEARCH("°",SUBSTITUTE((TRIM($I56))," ","°",COLUMNS($J56:L56)))-SEARCH("°",SUBSTITUTE((TRIM($I56))," ","°",COLUMNS($J56:L56)-1))-1))),"")," ","NOVÉ")</f>
        <v xml:space="preserve"> NOVÉ</v>
      </c>
      <c r="P55" s="129" t="str">
        <f>CONCATENATE(IFERROR(IF(COLUMNS($J56:M56)-1=LEN((TRIM($I56)))-LEN(SUBSTITUTE((TRIM($I56))," ","")),                                                                                RIGHT((TRIM($I56)),LEN((TRIM($I56)))-SEARCH("°",SUBSTITUTE((TRIM($I56))," ","°",COLUMNS($J56:M56)-1))),          IF(COLUMNS($J56:M56)=1,                          LEFT((TRIM($I56)),SEARCH("°",SUBSTITUTE((TRIM($I56))," ","°",COLUMNS($J56:M56)))-1),                                                                                MID((TRIM($I56)),SEARCH("°",SUBSTITUTE((TRIM($I56))," ","°",COLUMNS($J56:M56)-1))+1,SEARCH("°",SUBSTITUTE((TRIM($I56))," ","°",COLUMNS($J56:M56)))-SEARCH("°",SUBSTITUTE((TRIM($I56))," ","°",COLUMNS($J56:M56)-1))-1))),"")," ","PŮVODNÍ")</f>
        <v xml:space="preserve"> PŮVODNÍ</v>
      </c>
      <c r="Q55" s="130" t="str">
        <f>CONCATENATE(IFERROR(IF(COLUMNS($J56:M56)-1=LEN((TRIM($I56)))-LEN(SUBSTITUTE((TRIM($I56))," ","")),                                                                                RIGHT((TRIM($I56)),LEN((TRIM($I56)))-SEARCH("°",SUBSTITUTE((TRIM($I56))," ","°",COLUMNS($J56:M56)-1))),          IF(COLUMNS($J56:M56)=1,                          LEFT((TRIM($I56)),SEARCH("°",SUBSTITUTE((TRIM($I56))," ","°",COLUMNS($J56:M56)))-1),                                                                                MID((TRIM($I56)),SEARCH("°",SUBSTITUTE((TRIM($I56))," ","°",COLUMNS($J56:M56)-1))+1,SEARCH("°",SUBSTITUTE((TRIM($I56))," ","°",COLUMNS($J56:M56)))-SEARCH("°",SUBSTITUTE((TRIM($I56))," ","°",COLUMNS($J56:M56)-1))-1))),"")," ","NOVÉ")</f>
        <v xml:space="preserve"> NOVÉ</v>
      </c>
      <c r="R55" s="126" t="str">
        <f>CONCATENATE(IFERROR(IF(COLUMNS($J56:N56)-1=LEN((TRIM($I56)))-LEN(SUBSTITUTE((TRIM($I56))," ","")),                                                                                RIGHT((TRIM($I56)),LEN((TRIM($I56)))-SEARCH("°",SUBSTITUTE((TRIM($I56))," ","°",COLUMNS($J56:N56)-1))),          IF(COLUMNS($J56:N56)=1,                          LEFT((TRIM($I56)),SEARCH("°",SUBSTITUTE((TRIM($I56))," ","°",COLUMNS($J56:N56)))-1),                                                                                MID((TRIM($I56)),SEARCH("°",SUBSTITUTE((TRIM($I56))," ","°",COLUMNS($J56:N56)-1))+1,SEARCH("°",SUBSTITUTE((TRIM($I56))," ","°",COLUMNS($J56:N56)))-SEARCH("°",SUBSTITUTE((TRIM($I56))," ","°",COLUMNS($J56:N56)-1))-1))),"")," ","PŮVODNÍ")</f>
        <v xml:space="preserve"> PŮVODNÍ</v>
      </c>
      <c r="S55" s="100" t="str">
        <f>CONCATENATE(IFERROR(IF(COLUMNS($J56:N56)-1=LEN((TRIM($I56)))-LEN(SUBSTITUTE((TRIM($I56))," ","")),                                                                                RIGHT((TRIM($I56)),LEN((TRIM($I56)))-SEARCH("°",SUBSTITUTE((TRIM($I56))," ","°",COLUMNS($J56:N56)-1))),          IF(COLUMNS($J56:N56)=1,                          LEFT((TRIM($I56)),SEARCH("°",SUBSTITUTE((TRIM($I56))," ","°",COLUMNS($J56:N56)))-1),                                                                                MID((TRIM($I56)),SEARCH("°",SUBSTITUTE((TRIM($I56))," ","°",COLUMNS($J56:N56)-1))+1,SEARCH("°",SUBSTITUTE((TRIM($I56))," ","°",COLUMNS($J56:N56)))-SEARCH("°",SUBSTITUTE((TRIM($I56))," ","°",COLUMNS($J56:N56)-1))-1))),"")," ","NOVÉ")</f>
        <v xml:space="preserve"> NOVÉ</v>
      </c>
      <c r="T55" s="131" t="s">
        <v>2187</v>
      </c>
      <c r="U55" s="64"/>
      <c r="V55" s="48"/>
      <c r="W55" s="48"/>
      <c r="X55" s="48"/>
      <c r="Y55" s="48"/>
      <c r="Z55" s="48"/>
      <c r="AA55" s="48"/>
      <c r="AB55" s="48"/>
      <c r="AC55" s="48"/>
      <c r="AD55" s="48"/>
    </row>
    <row r="56" spans="1:30" ht="15.75" thickBot="1" x14ac:dyDescent="0.3">
      <c r="A56" s="146" t="str">
        <f t="shared" ref="A56" si="49">IF(B56&lt;&gt;"",A54+1," ")</f>
        <v xml:space="preserve"> </v>
      </c>
      <c r="B56" s="59"/>
      <c r="C56" s="45"/>
      <c r="D56" s="46"/>
      <c r="E56" s="4"/>
      <c r="F56" s="59"/>
      <c r="G56" s="110" t="str">
        <f>IF(F56="","",VLOOKUP(F56,ČÍSELNÍK!$A$2:$B$448,2))</f>
        <v/>
      </c>
      <c r="H56" s="46"/>
      <c r="I56" s="109"/>
      <c r="J56" s="121"/>
      <c r="K56" s="122"/>
      <c r="L56" s="120"/>
      <c r="M56" s="123"/>
      <c r="N56" s="121"/>
      <c r="O56" s="122"/>
      <c r="P56" s="120"/>
      <c r="Q56" s="123"/>
      <c r="R56" s="121"/>
      <c r="S56" s="97"/>
      <c r="T56" s="128"/>
      <c r="U56" s="98" t="str">
        <f t="shared" ref="U56:AD56" si="50">IF(J56&lt;&gt;"",(J55 &amp; "***" &amp;J56),"")</f>
        <v/>
      </c>
      <c r="V56" s="98" t="str">
        <f t="shared" si="50"/>
        <v/>
      </c>
      <c r="W56" s="98" t="str">
        <f t="shared" si="50"/>
        <v/>
      </c>
      <c r="X56" s="98" t="str">
        <f t="shared" si="50"/>
        <v/>
      </c>
      <c r="Y56" s="98" t="str">
        <f t="shared" si="50"/>
        <v/>
      </c>
      <c r="Z56" s="98" t="str">
        <f t="shared" si="50"/>
        <v/>
      </c>
      <c r="AA56" s="98" t="str">
        <f t="shared" si="50"/>
        <v/>
      </c>
      <c r="AB56" s="98" t="str">
        <f t="shared" si="50"/>
        <v/>
      </c>
      <c r="AC56" s="98" t="str">
        <f t="shared" si="50"/>
        <v/>
      </c>
      <c r="AD56" s="98" t="str">
        <f t="shared" si="50"/>
        <v/>
      </c>
    </row>
    <row r="57" spans="1:30" ht="30.75" thickBot="1" x14ac:dyDescent="0.3">
      <c r="A57" s="5"/>
      <c r="B57" s="5" t="s">
        <v>3</v>
      </c>
      <c r="C57" s="5" t="s">
        <v>0</v>
      </c>
      <c r="D57" s="5" t="s">
        <v>2155</v>
      </c>
      <c r="E57" s="5" t="s">
        <v>2156</v>
      </c>
      <c r="F57" s="5" t="s">
        <v>2154</v>
      </c>
      <c r="G57" s="100" t="s">
        <v>2175</v>
      </c>
      <c r="H57" s="5" t="s">
        <v>2157</v>
      </c>
      <c r="I57" s="51" t="s">
        <v>1</v>
      </c>
      <c r="J57" s="126" t="str">
        <f>CONCATENATE(IFERROR(IF(COLUMNS($J58)-1=LEN((CONCATENATE($I58," ")))-LEN(SUBSTITUTE((CONCATENATE($I58," "))," ","")),
                                                                               RIGHT((CONCATENATE($I58," ")),LEN((CONCATENATE($I58," ")))-SEARCH("°",SUBSTITUTE((CONCATENATE($I58," "))," ","°",COLUMNS($J58)-1))),
         IF(COLUMNS($J58)=1,                          LEFT((CONCATENATE($I58," ")),SEARCH("°",SUBSTITUTE((CONCATENATE($I58," "))," ","°",COLUMNS($J58)))-1),
                                                                               MID((CONCATENATE($I58," ")),SEARCH("°",SUBSTITUTE((CONCATENATE($I58," "))," ","°",COLUMNS($J58)-1))+1,SEARCH("°",SUBSTITUTE((CONCATENATE($I58," "))," ","°",COLUMNS($J58)))-SEARCH("°",SUBSTITUTE((CONCATENATE($I58," "))," ","°",COLUMNS($J58)-1))-1))),"")," ","PŮVODNÍ")</f>
        <v xml:space="preserve"> PŮVODNÍ</v>
      </c>
      <c r="K57" s="127" t="str">
        <f>CONCATENATE(IFERROR(IF(COLUMNS($J58)-1=LEN((CONCATENATE($I58," ")))-LEN(SUBSTITUTE((CONCATENATE($I58," "))," ","")),
                                                                               RIGHT((CONCATENATE($I58," ")),LEN((CONCATENATE($I58," ")))-SEARCH("°",SUBSTITUTE((CONCATENATE($I58," "))," ","°",COLUMNS($J58)-1))),
         IF(COLUMNS($J58)=1,                          LEFT((CONCATENATE($I58," ")),SEARCH("°",SUBSTITUTE((CONCATENATE($I58," "))," ","°",COLUMNS($J58)))-1),
                                                                               MID((CONCATENATE($I58," ")),SEARCH("°",SUBSTITUTE((CONCATENATE($I58," "))," ","°",COLUMNS($J58)-1))+1,SEARCH("°",SUBSTITUTE((CONCATENATE($I58," "))," ","°",COLUMNS($J58)))-SEARCH("°",SUBSTITUTE((CONCATENATE($I58," "))," ","°",COLUMNS($J58)-1))-1))),"")," ","NOVÉ")</f>
        <v xml:space="preserve"> NOVÉ</v>
      </c>
      <c r="L57" s="129" t="str">
        <f>CONCATENATE(IFERROR(IF(COLUMNS($J58:K58)-1=LEN((TRIM($I58)))-LEN(SUBSTITUTE((TRIM($I58))," ","")),                                                                                RIGHT((TRIM($I58)),LEN((TRIM($I58)))-SEARCH("°",SUBSTITUTE((TRIM($I58))," ","°",COLUMNS($J58:K58)-1))),          IF(COLUMNS($J58:K58)=1,                          LEFT((TRIM($I58)),SEARCH("°",SUBSTITUTE((TRIM($I58))," ","°",COLUMNS($J58:K58)))-1),                                                                                MID((TRIM($I58)),SEARCH("°",SUBSTITUTE((TRIM($I58))," ","°",COLUMNS($J58:K58)-1))+1,SEARCH("°",SUBSTITUTE((TRIM($I58))," ","°",COLUMNS($J58:K58)))-SEARCH("°",SUBSTITUTE((TRIM($I58))," ","°",COLUMNS($J58:K58)-1))-1))),"")," ","PŮVODNÍ")</f>
        <v xml:space="preserve"> PŮVODNÍ</v>
      </c>
      <c r="M57" s="130" t="str">
        <f>CONCATENATE(IFERROR(IF(COLUMNS($J58:K58)-1=LEN((TRIM($I58)))-LEN(SUBSTITUTE((TRIM($I58))," ","")),                                                                                RIGHT((TRIM($I58)),LEN((TRIM($I58)))-SEARCH("°",SUBSTITUTE((TRIM($I58))," ","°",COLUMNS($J58:K58)-1))),          IF(COLUMNS($J58:K58)=1,                          LEFT((TRIM($I58)),SEARCH("°",SUBSTITUTE((TRIM($I58))," ","°",COLUMNS($J58:K58)))-1),                                                                                MID((TRIM($I58)),SEARCH("°",SUBSTITUTE((TRIM($I58))," ","°",COLUMNS($J58:K58)-1))+1,SEARCH("°",SUBSTITUTE((TRIM($I58))," ","°",COLUMNS($J58:K58)))-SEARCH("°",SUBSTITUTE((TRIM($I58))," ","°",COLUMNS($J58:K58)-1))-1))),"")," ","NOVÉ")</f>
        <v xml:space="preserve"> NOVÉ</v>
      </c>
      <c r="N57" s="126" t="str">
        <f>CONCATENATE(IFERROR(IF(COLUMNS($J58:L58)-1=LEN((TRIM($I58)))-LEN(SUBSTITUTE((TRIM($I58))," ","")),                                                                                RIGHT((TRIM($I58)),LEN((TRIM($I58)))-SEARCH("°",SUBSTITUTE((TRIM($I58))," ","°",COLUMNS($J58:L58)-1))),          IF(COLUMNS($J58:L58)=1,                          LEFT((TRIM($I58)),SEARCH("°",SUBSTITUTE((TRIM($I58))," ","°",COLUMNS($J58:L58)))-1),                                                                                MID((TRIM($I58)),SEARCH("°",SUBSTITUTE((TRIM($I58))," ","°",COLUMNS($J58:L58)-1))+1,SEARCH("°",SUBSTITUTE((TRIM($I58))," ","°",COLUMNS($J58:L58)))-SEARCH("°",SUBSTITUTE((TRIM($I58))," ","°",COLUMNS($J58:L58)-1))-1))),"")," ","PŮVODNÍ")</f>
        <v xml:space="preserve"> PŮVODNÍ</v>
      </c>
      <c r="O57" s="127" t="str">
        <f>CONCATENATE(IFERROR(IF(COLUMNS($J58:L58)-1=LEN((TRIM($I58)))-LEN(SUBSTITUTE((TRIM($I58))," ","")),                                                                                RIGHT((TRIM($I58)),LEN((TRIM($I58)))-SEARCH("°",SUBSTITUTE((TRIM($I58))," ","°",COLUMNS($J58:L58)-1))),          IF(COLUMNS($J58:L58)=1,                          LEFT((TRIM($I58)),SEARCH("°",SUBSTITUTE((TRIM($I58))," ","°",COLUMNS($J58:L58)))-1),                                                                                MID((TRIM($I58)),SEARCH("°",SUBSTITUTE((TRIM($I58))," ","°",COLUMNS($J58:L58)-1))+1,SEARCH("°",SUBSTITUTE((TRIM($I58))," ","°",COLUMNS($J58:L58)))-SEARCH("°",SUBSTITUTE((TRIM($I58))," ","°",COLUMNS($J58:L58)-1))-1))),"")," ","NOVÉ")</f>
        <v xml:space="preserve"> NOVÉ</v>
      </c>
      <c r="P57" s="129" t="str">
        <f>CONCATENATE(IFERROR(IF(COLUMNS($J58:M58)-1=LEN((TRIM($I58)))-LEN(SUBSTITUTE((TRIM($I58))," ","")),                                                                                RIGHT((TRIM($I58)),LEN((TRIM($I58)))-SEARCH("°",SUBSTITUTE((TRIM($I58))," ","°",COLUMNS($J58:M58)-1))),          IF(COLUMNS($J58:M58)=1,                          LEFT((TRIM($I58)),SEARCH("°",SUBSTITUTE((TRIM($I58))," ","°",COLUMNS($J58:M58)))-1),                                                                                MID((TRIM($I58)),SEARCH("°",SUBSTITUTE((TRIM($I58))," ","°",COLUMNS($J58:M58)-1))+1,SEARCH("°",SUBSTITUTE((TRIM($I58))," ","°",COLUMNS($J58:M58)))-SEARCH("°",SUBSTITUTE((TRIM($I58))," ","°",COLUMNS($J58:M58)-1))-1))),"")," ","PŮVODNÍ")</f>
        <v xml:space="preserve"> PŮVODNÍ</v>
      </c>
      <c r="Q57" s="130" t="str">
        <f>CONCATENATE(IFERROR(IF(COLUMNS($J58:M58)-1=LEN((TRIM($I58)))-LEN(SUBSTITUTE((TRIM($I58))," ","")),                                                                                RIGHT((TRIM($I58)),LEN((TRIM($I58)))-SEARCH("°",SUBSTITUTE((TRIM($I58))," ","°",COLUMNS($J58:M58)-1))),          IF(COLUMNS($J58:M58)=1,                          LEFT((TRIM($I58)),SEARCH("°",SUBSTITUTE((TRIM($I58))," ","°",COLUMNS($J58:M58)))-1),                                                                                MID((TRIM($I58)),SEARCH("°",SUBSTITUTE((TRIM($I58))," ","°",COLUMNS($J58:M58)-1))+1,SEARCH("°",SUBSTITUTE((TRIM($I58))," ","°",COLUMNS($J58:M58)))-SEARCH("°",SUBSTITUTE((TRIM($I58))," ","°",COLUMNS($J58:M58)-1))-1))),"")," ","NOVÉ")</f>
        <v xml:space="preserve"> NOVÉ</v>
      </c>
      <c r="R57" s="126" t="str">
        <f>CONCATENATE(IFERROR(IF(COLUMNS($J58:N58)-1=LEN((TRIM($I58)))-LEN(SUBSTITUTE((TRIM($I58))," ","")),                                                                                RIGHT((TRIM($I58)),LEN((TRIM($I58)))-SEARCH("°",SUBSTITUTE((TRIM($I58))," ","°",COLUMNS($J58:N58)-1))),          IF(COLUMNS($J58:N58)=1,                          LEFT((TRIM($I58)),SEARCH("°",SUBSTITUTE((TRIM($I58))," ","°",COLUMNS($J58:N58)))-1),                                                                                MID((TRIM($I58)),SEARCH("°",SUBSTITUTE((TRIM($I58))," ","°",COLUMNS($J58:N58)-1))+1,SEARCH("°",SUBSTITUTE((TRIM($I58))," ","°",COLUMNS($J58:N58)))-SEARCH("°",SUBSTITUTE((TRIM($I58))," ","°",COLUMNS($J58:N58)-1))-1))),"")," ","PŮVODNÍ")</f>
        <v xml:space="preserve"> PŮVODNÍ</v>
      </c>
      <c r="S57" s="100" t="str">
        <f>CONCATENATE(IFERROR(IF(COLUMNS($J58:N58)-1=LEN((TRIM($I58)))-LEN(SUBSTITUTE((TRIM($I58))," ","")),                                                                                RIGHT((TRIM($I58)),LEN((TRIM($I58)))-SEARCH("°",SUBSTITUTE((TRIM($I58))," ","°",COLUMNS($J58:N58)-1))),          IF(COLUMNS($J58:N58)=1,                          LEFT((TRIM($I58)),SEARCH("°",SUBSTITUTE((TRIM($I58))," ","°",COLUMNS($J58:N58)))-1),                                                                                MID((TRIM($I58)),SEARCH("°",SUBSTITUTE((TRIM($I58))," ","°",COLUMNS($J58:N58)-1))+1,SEARCH("°",SUBSTITUTE((TRIM($I58))," ","°",COLUMNS($J58:N58)))-SEARCH("°",SUBSTITUTE((TRIM($I58))," ","°",COLUMNS($J58:N58)-1))-1))),"")," ","NOVÉ")</f>
        <v xml:space="preserve"> NOVÉ</v>
      </c>
      <c r="T57" s="131" t="s">
        <v>2187</v>
      </c>
      <c r="U57" s="64"/>
      <c r="V57" s="48"/>
      <c r="W57" s="48"/>
      <c r="X57" s="48"/>
      <c r="Y57" s="48"/>
      <c r="Z57" s="48"/>
      <c r="AA57" s="48"/>
      <c r="AB57" s="48"/>
      <c r="AC57" s="48"/>
      <c r="AD57" s="48"/>
    </row>
    <row r="58" spans="1:30" ht="15.75" thickBot="1" x14ac:dyDescent="0.3">
      <c r="A58" s="146" t="str">
        <f t="shared" ref="A58" si="51">IF(B58&lt;&gt;"",A56+1," ")</f>
        <v xml:space="preserve"> </v>
      </c>
      <c r="B58" s="59"/>
      <c r="C58" s="45"/>
      <c r="D58" s="46"/>
      <c r="E58" s="4"/>
      <c r="F58" s="59"/>
      <c r="G58" s="110" t="str">
        <f>IF(F58="","",VLOOKUP(F58,ČÍSELNÍK!$A$2:$B$448,2))</f>
        <v/>
      </c>
      <c r="H58" s="46"/>
      <c r="I58" s="109"/>
      <c r="J58" s="121"/>
      <c r="K58" s="122"/>
      <c r="L58" s="120"/>
      <c r="M58" s="123"/>
      <c r="N58" s="121"/>
      <c r="O58" s="122"/>
      <c r="P58" s="120"/>
      <c r="Q58" s="123"/>
      <c r="R58" s="121"/>
      <c r="S58" s="97"/>
      <c r="T58" s="128"/>
      <c r="U58" s="98" t="str">
        <f t="shared" ref="U58:AD58" si="52">IF(J58&lt;&gt;"",(J57 &amp; "***" &amp;J58),"")</f>
        <v/>
      </c>
      <c r="V58" s="98" t="str">
        <f t="shared" si="52"/>
        <v/>
      </c>
      <c r="W58" s="98" t="str">
        <f t="shared" si="52"/>
        <v/>
      </c>
      <c r="X58" s="98" t="str">
        <f t="shared" si="52"/>
        <v/>
      </c>
      <c r="Y58" s="98" t="str">
        <f t="shared" si="52"/>
        <v/>
      </c>
      <c r="Z58" s="98" t="str">
        <f t="shared" si="52"/>
        <v/>
      </c>
      <c r="AA58" s="98" t="str">
        <f t="shared" si="52"/>
        <v/>
      </c>
      <c r="AB58" s="98" t="str">
        <f t="shared" si="52"/>
        <v/>
      </c>
      <c r="AC58" s="98" t="str">
        <f t="shared" si="52"/>
        <v/>
      </c>
      <c r="AD58" s="98" t="str">
        <f t="shared" si="52"/>
        <v/>
      </c>
    </row>
    <row r="59" spans="1:30" ht="30.75" thickBot="1" x14ac:dyDescent="0.3">
      <c r="A59" s="5"/>
      <c r="B59" s="5" t="s">
        <v>3</v>
      </c>
      <c r="C59" s="5" t="s">
        <v>0</v>
      </c>
      <c r="D59" s="5" t="s">
        <v>2155</v>
      </c>
      <c r="E59" s="5" t="s">
        <v>2156</v>
      </c>
      <c r="F59" s="5" t="s">
        <v>2154</v>
      </c>
      <c r="G59" s="100" t="s">
        <v>2175</v>
      </c>
      <c r="H59" s="5" t="s">
        <v>2157</v>
      </c>
      <c r="I59" s="51" t="s">
        <v>1</v>
      </c>
      <c r="J59" s="126" t="str">
        <f>CONCATENATE(IFERROR(IF(COLUMNS($J60)-1=LEN((CONCATENATE($I60," ")))-LEN(SUBSTITUTE((CONCATENATE($I60," "))," ","")),
                                                                               RIGHT((CONCATENATE($I60," ")),LEN((CONCATENATE($I60," ")))-SEARCH("°",SUBSTITUTE((CONCATENATE($I60," "))," ","°",COLUMNS($J60)-1))),
         IF(COLUMNS($J60)=1,                          LEFT((CONCATENATE($I60," ")),SEARCH("°",SUBSTITUTE((CONCATENATE($I60," "))," ","°",COLUMNS($J60)))-1),
                                                                               MID((CONCATENATE($I60," ")),SEARCH("°",SUBSTITUTE((CONCATENATE($I60," "))," ","°",COLUMNS($J60)-1))+1,SEARCH("°",SUBSTITUTE((CONCATENATE($I60," "))," ","°",COLUMNS($J60)))-SEARCH("°",SUBSTITUTE((CONCATENATE($I60," "))," ","°",COLUMNS($J60)-1))-1))),"")," ","PŮVODNÍ")</f>
        <v xml:space="preserve"> PŮVODNÍ</v>
      </c>
      <c r="K59" s="127" t="str">
        <f>CONCATENATE(IFERROR(IF(COLUMNS($J60)-1=LEN((CONCATENATE($I60," ")))-LEN(SUBSTITUTE((CONCATENATE($I60," "))," ","")),
                                                                               RIGHT((CONCATENATE($I60," ")),LEN((CONCATENATE($I60," ")))-SEARCH("°",SUBSTITUTE((CONCATENATE($I60," "))," ","°",COLUMNS($J60)-1))),
         IF(COLUMNS($J60)=1,                          LEFT((CONCATENATE($I60," ")),SEARCH("°",SUBSTITUTE((CONCATENATE($I60," "))," ","°",COLUMNS($J60)))-1),
                                                                               MID((CONCATENATE($I60," ")),SEARCH("°",SUBSTITUTE((CONCATENATE($I60," "))," ","°",COLUMNS($J60)-1))+1,SEARCH("°",SUBSTITUTE((CONCATENATE($I60," "))," ","°",COLUMNS($J60)))-SEARCH("°",SUBSTITUTE((CONCATENATE($I60," "))," ","°",COLUMNS($J60)-1))-1))),"")," ","NOVÉ")</f>
        <v xml:space="preserve"> NOVÉ</v>
      </c>
      <c r="L59" s="129" t="str">
        <f>CONCATENATE(IFERROR(IF(COLUMNS($J60:K60)-1=LEN((TRIM($I60)))-LEN(SUBSTITUTE((TRIM($I60))," ","")),                                                                                RIGHT((TRIM($I60)),LEN((TRIM($I60)))-SEARCH("°",SUBSTITUTE((TRIM($I60))," ","°",COLUMNS($J60:K60)-1))),          IF(COLUMNS($J60:K60)=1,                          LEFT((TRIM($I60)),SEARCH("°",SUBSTITUTE((TRIM($I60))," ","°",COLUMNS($J60:K60)))-1),                                                                                MID((TRIM($I60)),SEARCH("°",SUBSTITUTE((TRIM($I60))," ","°",COLUMNS($J60:K60)-1))+1,SEARCH("°",SUBSTITUTE((TRIM($I60))," ","°",COLUMNS($J60:K60)))-SEARCH("°",SUBSTITUTE((TRIM($I60))," ","°",COLUMNS($J60:K60)-1))-1))),"")," ","PŮVODNÍ")</f>
        <v xml:space="preserve"> PŮVODNÍ</v>
      </c>
      <c r="M59" s="130" t="str">
        <f>CONCATENATE(IFERROR(IF(COLUMNS($J60:K60)-1=LEN((TRIM($I60)))-LEN(SUBSTITUTE((TRIM($I60))," ","")),                                                                                RIGHT((TRIM($I60)),LEN((TRIM($I60)))-SEARCH("°",SUBSTITUTE((TRIM($I60))," ","°",COLUMNS($J60:K60)-1))),          IF(COLUMNS($J60:K60)=1,                          LEFT((TRIM($I60)),SEARCH("°",SUBSTITUTE((TRIM($I60))," ","°",COLUMNS($J60:K60)))-1),                                                                                MID((TRIM($I60)),SEARCH("°",SUBSTITUTE((TRIM($I60))," ","°",COLUMNS($J60:K60)-1))+1,SEARCH("°",SUBSTITUTE((TRIM($I60))," ","°",COLUMNS($J60:K60)))-SEARCH("°",SUBSTITUTE((TRIM($I60))," ","°",COLUMNS($J60:K60)-1))-1))),"")," ","NOVÉ")</f>
        <v xml:space="preserve"> NOVÉ</v>
      </c>
      <c r="N59" s="126" t="str">
        <f>CONCATENATE(IFERROR(IF(COLUMNS($J60:L60)-1=LEN((TRIM($I60)))-LEN(SUBSTITUTE((TRIM($I60))," ","")),                                                                                RIGHT((TRIM($I60)),LEN((TRIM($I60)))-SEARCH("°",SUBSTITUTE((TRIM($I60))," ","°",COLUMNS($J60:L60)-1))),          IF(COLUMNS($J60:L60)=1,                          LEFT((TRIM($I60)),SEARCH("°",SUBSTITUTE((TRIM($I60))," ","°",COLUMNS($J60:L60)))-1),                                                                                MID((TRIM($I60)),SEARCH("°",SUBSTITUTE((TRIM($I60))," ","°",COLUMNS($J60:L60)-1))+1,SEARCH("°",SUBSTITUTE((TRIM($I60))," ","°",COLUMNS($J60:L60)))-SEARCH("°",SUBSTITUTE((TRIM($I60))," ","°",COLUMNS($J60:L60)-1))-1))),"")," ","PŮVODNÍ")</f>
        <v xml:space="preserve"> PŮVODNÍ</v>
      </c>
      <c r="O59" s="127" t="str">
        <f>CONCATENATE(IFERROR(IF(COLUMNS($J60:L60)-1=LEN((TRIM($I60)))-LEN(SUBSTITUTE((TRIM($I60))," ","")),                                                                                RIGHT((TRIM($I60)),LEN((TRIM($I60)))-SEARCH("°",SUBSTITUTE((TRIM($I60))," ","°",COLUMNS($J60:L60)-1))),          IF(COLUMNS($J60:L60)=1,                          LEFT((TRIM($I60)),SEARCH("°",SUBSTITUTE((TRIM($I60))," ","°",COLUMNS($J60:L60)))-1),                                                                                MID((TRIM($I60)),SEARCH("°",SUBSTITUTE((TRIM($I60))," ","°",COLUMNS($J60:L60)-1))+1,SEARCH("°",SUBSTITUTE((TRIM($I60))," ","°",COLUMNS($J60:L60)))-SEARCH("°",SUBSTITUTE((TRIM($I60))," ","°",COLUMNS($J60:L60)-1))-1))),"")," ","NOVÉ")</f>
        <v xml:space="preserve"> NOVÉ</v>
      </c>
      <c r="P59" s="129" t="str">
        <f>CONCATENATE(IFERROR(IF(COLUMNS($J60:M60)-1=LEN((TRIM($I60)))-LEN(SUBSTITUTE((TRIM($I60))," ","")),                                                                                RIGHT((TRIM($I60)),LEN((TRIM($I60)))-SEARCH("°",SUBSTITUTE((TRIM($I60))," ","°",COLUMNS($J60:M60)-1))),          IF(COLUMNS($J60:M60)=1,                          LEFT((TRIM($I60)),SEARCH("°",SUBSTITUTE((TRIM($I60))," ","°",COLUMNS($J60:M60)))-1),                                                                                MID((TRIM($I60)),SEARCH("°",SUBSTITUTE((TRIM($I60))," ","°",COLUMNS($J60:M60)-1))+1,SEARCH("°",SUBSTITUTE((TRIM($I60))," ","°",COLUMNS($J60:M60)))-SEARCH("°",SUBSTITUTE((TRIM($I60))," ","°",COLUMNS($J60:M60)-1))-1))),"")," ","PŮVODNÍ")</f>
        <v xml:space="preserve"> PŮVODNÍ</v>
      </c>
      <c r="Q59" s="130" t="str">
        <f>CONCATENATE(IFERROR(IF(COLUMNS($J60:M60)-1=LEN((TRIM($I60)))-LEN(SUBSTITUTE((TRIM($I60))," ","")),                                                                                RIGHT((TRIM($I60)),LEN((TRIM($I60)))-SEARCH("°",SUBSTITUTE((TRIM($I60))," ","°",COLUMNS($J60:M60)-1))),          IF(COLUMNS($J60:M60)=1,                          LEFT((TRIM($I60)),SEARCH("°",SUBSTITUTE((TRIM($I60))," ","°",COLUMNS($J60:M60)))-1),                                                                                MID((TRIM($I60)),SEARCH("°",SUBSTITUTE((TRIM($I60))," ","°",COLUMNS($J60:M60)-1))+1,SEARCH("°",SUBSTITUTE((TRIM($I60))," ","°",COLUMNS($J60:M60)))-SEARCH("°",SUBSTITUTE((TRIM($I60))," ","°",COLUMNS($J60:M60)-1))-1))),"")," ","NOVÉ")</f>
        <v xml:space="preserve"> NOVÉ</v>
      </c>
      <c r="R59" s="126" t="str">
        <f>CONCATENATE(IFERROR(IF(COLUMNS($J60:N60)-1=LEN((TRIM($I60)))-LEN(SUBSTITUTE((TRIM($I60))," ","")),                                                                                RIGHT((TRIM($I60)),LEN((TRIM($I60)))-SEARCH("°",SUBSTITUTE((TRIM($I60))," ","°",COLUMNS($J60:N60)-1))),          IF(COLUMNS($J60:N60)=1,                          LEFT((TRIM($I60)),SEARCH("°",SUBSTITUTE((TRIM($I60))," ","°",COLUMNS($J60:N60)))-1),                                                                                MID((TRIM($I60)),SEARCH("°",SUBSTITUTE((TRIM($I60))," ","°",COLUMNS($J60:N60)-1))+1,SEARCH("°",SUBSTITUTE((TRIM($I60))," ","°",COLUMNS($J60:N60)))-SEARCH("°",SUBSTITUTE((TRIM($I60))," ","°",COLUMNS($J60:N60)-1))-1))),"")," ","PŮVODNÍ")</f>
        <v xml:space="preserve"> PŮVODNÍ</v>
      </c>
      <c r="S59" s="100" t="str">
        <f>CONCATENATE(IFERROR(IF(COLUMNS($J60:N60)-1=LEN((TRIM($I60)))-LEN(SUBSTITUTE((TRIM($I60))," ","")),                                                                                RIGHT((TRIM($I60)),LEN((TRIM($I60)))-SEARCH("°",SUBSTITUTE((TRIM($I60))," ","°",COLUMNS($J60:N60)-1))),          IF(COLUMNS($J60:N60)=1,                          LEFT((TRIM($I60)),SEARCH("°",SUBSTITUTE((TRIM($I60))," ","°",COLUMNS($J60:N60)))-1),                                                                                MID((TRIM($I60)),SEARCH("°",SUBSTITUTE((TRIM($I60))," ","°",COLUMNS($J60:N60)-1))+1,SEARCH("°",SUBSTITUTE((TRIM($I60))," ","°",COLUMNS($J60:N60)))-SEARCH("°",SUBSTITUTE((TRIM($I60))," ","°",COLUMNS($J60:N60)-1))-1))),"")," ","NOVÉ")</f>
        <v xml:space="preserve"> NOVÉ</v>
      </c>
      <c r="T59" s="131" t="s">
        <v>2187</v>
      </c>
      <c r="U59" s="64"/>
      <c r="V59" s="48"/>
      <c r="W59" s="48"/>
      <c r="X59" s="48"/>
      <c r="Y59" s="48"/>
      <c r="Z59" s="48"/>
      <c r="AA59" s="48"/>
      <c r="AB59" s="48"/>
      <c r="AC59" s="48"/>
      <c r="AD59" s="48"/>
    </row>
    <row r="60" spans="1:30" ht="15.75" thickBot="1" x14ac:dyDescent="0.3">
      <c r="A60" s="146" t="str">
        <f t="shared" ref="A60" si="53">IF(B60&lt;&gt;"",A58+1," ")</f>
        <v xml:space="preserve"> </v>
      </c>
      <c r="B60" s="59"/>
      <c r="C60" s="45"/>
      <c r="D60" s="46"/>
      <c r="E60" s="4"/>
      <c r="F60" s="59"/>
      <c r="G60" s="110" t="str">
        <f>IF(F60="","",VLOOKUP(F60,ČÍSELNÍK!$A$2:$B$448,2))</f>
        <v/>
      </c>
      <c r="H60" s="46"/>
      <c r="I60" s="109"/>
      <c r="J60" s="121"/>
      <c r="K60" s="122"/>
      <c r="L60" s="120"/>
      <c r="M60" s="123"/>
      <c r="N60" s="121"/>
      <c r="O60" s="122"/>
      <c r="P60" s="120"/>
      <c r="Q60" s="123"/>
      <c r="R60" s="121"/>
      <c r="S60" s="97"/>
      <c r="T60" s="128"/>
      <c r="U60" s="98" t="str">
        <f t="shared" ref="U60:AD60" si="54">IF(J60&lt;&gt;"",(J59 &amp; "***" &amp;J60),"")</f>
        <v/>
      </c>
      <c r="V60" s="98" t="str">
        <f t="shared" si="54"/>
        <v/>
      </c>
      <c r="W60" s="98" t="str">
        <f t="shared" si="54"/>
        <v/>
      </c>
      <c r="X60" s="98" t="str">
        <f t="shared" si="54"/>
        <v/>
      </c>
      <c r="Y60" s="98" t="str">
        <f t="shared" si="54"/>
        <v/>
      </c>
      <c r="Z60" s="98" t="str">
        <f t="shared" si="54"/>
        <v/>
      </c>
      <c r="AA60" s="98" t="str">
        <f t="shared" si="54"/>
        <v/>
      </c>
      <c r="AB60" s="98" t="str">
        <f t="shared" si="54"/>
        <v/>
      </c>
      <c r="AC60" s="98" t="str">
        <f t="shared" si="54"/>
        <v/>
      </c>
      <c r="AD60" s="98" t="str">
        <f t="shared" si="54"/>
        <v/>
      </c>
    </row>
    <row r="61" spans="1:30" ht="30.75" thickBot="1" x14ac:dyDescent="0.3">
      <c r="A61" s="5"/>
      <c r="B61" s="5" t="s">
        <v>3</v>
      </c>
      <c r="C61" s="5" t="s">
        <v>0</v>
      </c>
      <c r="D61" s="5" t="s">
        <v>2155</v>
      </c>
      <c r="E61" s="5" t="s">
        <v>2156</v>
      </c>
      <c r="F61" s="5" t="s">
        <v>2154</v>
      </c>
      <c r="G61" s="100" t="s">
        <v>2175</v>
      </c>
      <c r="H61" s="5" t="s">
        <v>2157</v>
      </c>
      <c r="I61" s="51" t="s">
        <v>1</v>
      </c>
      <c r="J61" s="126" t="str">
        <f>CONCATENATE(IFERROR(IF(COLUMNS($J62)-1=LEN((CONCATENATE($I62," ")))-LEN(SUBSTITUTE((CONCATENATE($I62," "))," ","")),
                                                                               RIGHT((CONCATENATE($I62," ")),LEN((CONCATENATE($I62," ")))-SEARCH("°",SUBSTITUTE((CONCATENATE($I62," "))," ","°",COLUMNS($J62)-1))),
         IF(COLUMNS($J62)=1,                          LEFT((CONCATENATE($I62," ")),SEARCH("°",SUBSTITUTE((CONCATENATE($I62," "))," ","°",COLUMNS($J62)))-1),
                                                                               MID((CONCATENATE($I62," ")),SEARCH("°",SUBSTITUTE((CONCATENATE($I62," "))," ","°",COLUMNS($J62)-1))+1,SEARCH("°",SUBSTITUTE((CONCATENATE($I62," "))," ","°",COLUMNS($J62)))-SEARCH("°",SUBSTITUTE((CONCATENATE($I62," "))," ","°",COLUMNS($J62)-1))-1))),"")," ","PŮVODNÍ")</f>
        <v xml:space="preserve"> PŮVODNÍ</v>
      </c>
      <c r="K61" s="127" t="str">
        <f>CONCATENATE(IFERROR(IF(COLUMNS($J62)-1=LEN((CONCATENATE($I62," ")))-LEN(SUBSTITUTE((CONCATENATE($I62," "))," ","")),
                                                                               RIGHT((CONCATENATE($I62," ")),LEN((CONCATENATE($I62," ")))-SEARCH("°",SUBSTITUTE((CONCATENATE($I62," "))," ","°",COLUMNS($J62)-1))),
         IF(COLUMNS($J62)=1,                          LEFT((CONCATENATE($I62," ")),SEARCH("°",SUBSTITUTE((CONCATENATE($I62," "))," ","°",COLUMNS($J62)))-1),
                                                                               MID((CONCATENATE($I62," ")),SEARCH("°",SUBSTITUTE((CONCATENATE($I62," "))," ","°",COLUMNS($J62)-1))+1,SEARCH("°",SUBSTITUTE((CONCATENATE($I62," "))," ","°",COLUMNS($J62)))-SEARCH("°",SUBSTITUTE((CONCATENATE($I62," "))," ","°",COLUMNS($J62)-1))-1))),"")," ","NOVÉ")</f>
        <v xml:space="preserve"> NOVÉ</v>
      </c>
      <c r="L61" s="129" t="str">
        <f>CONCATENATE(IFERROR(IF(COLUMNS($J62:K62)-1=LEN((TRIM($I62)))-LEN(SUBSTITUTE((TRIM($I62))," ","")),                                                                                RIGHT((TRIM($I62)),LEN((TRIM($I62)))-SEARCH("°",SUBSTITUTE((TRIM($I62))," ","°",COLUMNS($J62:K62)-1))),          IF(COLUMNS($J62:K62)=1,                          LEFT((TRIM($I62)),SEARCH("°",SUBSTITUTE((TRIM($I62))," ","°",COLUMNS($J62:K62)))-1),                                                                                MID((TRIM($I62)),SEARCH("°",SUBSTITUTE((TRIM($I62))," ","°",COLUMNS($J62:K62)-1))+1,SEARCH("°",SUBSTITUTE((TRIM($I62))," ","°",COLUMNS($J62:K62)))-SEARCH("°",SUBSTITUTE((TRIM($I62))," ","°",COLUMNS($J62:K62)-1))-1))),"")," ","PŮVODNÍ")</f>
        <v xml:space="preserve"> PŮVODNÍ</v>
      </c>
      <c r="M61" s="130" t="str">
        <f>CONCATENATE(IFERROR(IF(COLUMNS($J62:K62)-1=LEN((TRIM($I62)))-LEN(SUBSTITUTE((TRIM($I62))," ","")),                                                                                RIGHT((TRIM($I62)),LEN((TRIM($I62)))-SEARCH("°",SUBSTITUTE((TRIM($I62))," ","°",COLUMNS($J62:K62)-1))),          IF(COLUMNS($J62:K62)=1,                          LEFT((TRIM($I62)),SEARCH("°",SUBSTITUTE((TRIM($I62))," ","°",COLUMNS($J62:K62)))-1),                                                                                MID((TRIM($I62)),SEARCH("°",SUBSTITUTE((TRIM($I62))," ","°",COLUMNS($J62:K62)-1))+1,SEARCH("°",SUBSTITUTE((TRIM($I62))," ","°",COLUMNS($J62:K62)))-SEARCH("°",SUBSTITUTE((TRIM($I62))," ","°",COLUMNS($J62:K62)-1))-1))),"")," ","NOVÉ")</f>
        <v xml:space="preserve"> NOVÉ</v>
      </c>
      <c r="N61" s="126" t="str">
        <f>CONCATENATE(IFERROR(IF(COLUMNS($J62:L62)-1=LEN((TRIM($I62)))-LEN(SUBSTITUTE((TRIM($I62))," ","")),                                                                                RIGHT((TRIM($I62)),LEN((TRIM($I62)))-SEARCH("°",SUBSTITUTE((TRIM($I62))," ","°",COLUMNS($J62:L62)-1))),          IF(COLUMNS($J62:L62)=1,                          LEFT((TRIM($I62)),SEARCH("°",SUBSTITUTE((TRIM($I62))," ","°",COLUMNS($J62:L62)))-1),                                                                                MID((TRIM($I62)),SEARCH("°",SUBSTITUTE((TRIM($I62))," ","°",COLUMNS($J62:L62)-1))+1,SEARCH("°",SUBSTITUTE((TRIM($I62))," ","°",COLUMNS($J62:L62)))-SEARCH("°",SUBSTITUTE((TRIM($I62))," ","°",COLUMNS($J62:L62)-1))-1))),"")," ","PŮVODNÍ")</f>
        <v xml:space="preserve"> PŮVODNÍ</v>
      </c>
      <c r="O61" s="127" t="str">
        <f>CONCATENATE(IFERROR(IF(COLUMNS($J62:L62)-1=LEN((TRIM($I62)))-LEN(SUBSTITUTE((TRIM($I62))," ","")),                                                                                RIGHT((TRIM($I62)),LEN((TRIM($I62)))-SEARCH("°",SUBSTITUTE((TRIM($I62))," ","°",COLUMNS($J62:L62)-1))),          IF(COLUMNS($J62:L62)=1,                          LEFT((TRIM($I62)),SEARCH("°",SUBSTITUTE((TRIM($I62))," ","°",COLUMNS($J62:L62)))-1),                                                                                MID((TRIM($I62)),SEARCH("°",SUBSTITUTE((TRIM($I62))," ","°",COLUMNS($J62:L62)-1))+1,SEARCH("°",SUBSTITUTE((TRIM($I62))," ","°",COLUMNS($J62:L62)))-SEARCH("°",SUBSTITUTE((TRIM($I62))," ","°",COLUMNS($J62:L62)-1))-1))),"")," ","NOVÉ")</f>
        <v xml:space="preserve"> NOVÉ</v>
      </c>
      <c r="P61" s="129" t="str">
        <f>CONCATENATE(IFERROR(IF(COLUMNS($J62:M62)-1=LEN((TRIM($I62)))-LEN(SUBSTITUTE((TRIM($I62))," ","")),                                                                                RIGHT((TRIM($I62)),LEN((TRIM($I62)))-SEARCH("°",SUBSTITUTE((TRIM($I62))," ","°",COLUMNS($J62:M62)-1))),          IF(COLUMNS($J62:M62)=1,                          LEFT((TRIM($I62)),SEARCH("°",SUBSTITUTE((TRIM($I62))," ","°",COLUMNS($J62:M62)))-1),                                                                                MID((TRIM($I62)),SEARCH("°",SUBSTITUTE((TRIM($I62))," ","°",COLUMNS($J62:M62)-1))+1,SEARCH("°",SUBSTITUTE((TRIM($I62))," ","°",COLUMNS($J62:M62)))-SEARCH("°",SUBSTITUTE((TRIM($I62))," ","°",COLUMNS($J62:M62)-1))-1))),"")," ","PŮVODNÍ")</f>
        <v xml:space="preserve"> PŮVODNÍ</v>
      </c>
      <c r="Q61" s="130" t="str">
        <f>CONCATENATE(IFERROR(IF(COLUMNS($J62:M62)-1=LEN((TRIM($I62)))-LEN(SUBSTITUTE((TRIM($I62))," ","")),                                                                                RIGHT((TRIM($I62)),LEN((TRIM($I62)))-SEARCH("°",SUBSTITUTE((TRIM($I62))," ","°",COLUMNS($J62:M62)-1))),          IF(COLUMNS($J62:M62)=1,                          LEFT((TRIM($I62)),SEARCH("°",SUBSTITUTE((TRIM($I62))," ","°",COLUMNS($J62:M62)))-1),                                                                                MID((TRIM($I62)),SEARCH("°",SUBSTITUTE((TRIM($I62))," ","°",COLUMNS($J62:M62)-1))+1,SEARCH("°",SUBSTITUTE((TRIM($I62))," ","°",COLUMNS($J62:M62)))-SEARCH("°",SUBSTITUTE((TRIM($I62))," ","°",COLUMNS($J62:M62)-1))-1))),"")," ","NOVÉ")</f>
        <v xml:space="preserve"> NOVÉ</v>
      </c>
      <c r="R61" s="126" t="str">
        <f>CONCATENATE(IFERROR(IF(COLUMNS($J62:N62)-1=LEN((TRIM($I62)))-LEN(SUBSTITUTE((TRIM($I62))," ","")),                                                                                RIGHT((TRIM($I62)),LEN((TRIM($I62)))-SEARCH("°",SUBSTITUTE((TRIM($I62))," ","°",COLUMNS($J62:N62)-1))),          IF(COLUMNS($J62:N62)=1,                          LEFT((TRIM($I62)),SEARCH("°",SUBSTITUTE((TRIM($I62))," ","°",COLUMNS($J62:N62)))-1),                                                                                MID((TRIM($I62)),SEARCH("°",SUBSTITUTE((TRIM($I62))," ","°",COLUMNS($J62:N62)-1))+1,SEARCH("°",SUBSTITUTE((TRIM($I62))," ","°",COLUMNS($J62:N62)))-SEARCH("°",SUBSTITUTE((TRIM($I62))," ","°",COLUMNS($J62:N62)-1))-1))),"")," ","PŮVODNÍ")</f>
        <v xml:space="preserve"> PŮVODNÍ</v>
      </c>
      <c r="S61" s="100" t="str">
        <f>CONCATENATE(IFERROR(IF(COLUMNS($J62:N62)-1=LEN((TRIM($I62)))-LEN(SUBSTITUTE((TRIM($I62))," ","")),                                                                                RIGHT((TRIM($I62)),LEN((TRIM($I62)))-SEARCH("°",SUBSTITUTE((TRIM($I62))," ","°",COLUMNS($J62:N62)-1))),          IF(COLUMNS($J62:N62)=1,                          LEFT((TRIM($I62)),SEARCH("°",SUBSTITUTE((TRIM($I62))," ","°",COLUMNS($J62:N62)))-1),                                                                                MID((TRIM($I62)),SEARCH("°",SUBSTITUTE((TRIM($I62))," ","°",COLUMNS($J62:N62)-1))+1,SEARCH("°",SUBSTITUTE((TRIM($I62))," ","°",COLUMNS($J62:N62)))-SEARCH("°",SUBSTITUTE((TRIM($I62))," ","°",COLUMNS($J62:N62)-1))-1))),"")," ","NOVÉ")</f>
        <v xml:space="preserve"> NOVÉ</v>
      </c>
      <c r="T61" s="131" t="s">
        <v>2187</v>
      </c>
      <c r="U61" s="64"/>
      <c r="V61" s="48"/>
      <c r="W61" s="48"/>
      <c r="X61" s="48"/>
      <c r="Y61" s="48"/>
      <c r="Z61" s="48"/>
      <c r="AA61" s="48"/>
      <c r="AB61" s="48"/>
      <c r="AC61" s="48"/>
      <c r="AD61" s="48"/>
    </row>
    <row r="62" spans="1:30" ht="15.75" thickBot="1" x14ac:dyDescent="0.3">
      <c r="A62" s="146" t="str">
        <f t="shared" ref="A62" si="55">IF(B62&lt;&gt;"",A60+1," ")</f>
        <v xml:space="preserve"> </v>
      </c>
      <c r="B62" s="59"/>
      <c r="C62" s="45"/>
      <c r="D62" s="46"/>
      <c r="E62" s="4"/>
      <c r="F62" s="59"/>
      <c r="G62" s="110" t="str">
        <f>IF(F62="","",VLOOKUP(F62,ČÍSELNÍK!$A$2:$B$448,2))</f>
        <v/>
      </c>
      <c r="H62" s="46"/>
      <c r="I62" s="109"/>
      <c r="J62" s="121"/>
      <c r="K62" s="122"/>
      <c r="L62" s="120"/>
      <c r="M62" s="123"/>
      <c r="N62" s="121"/>
      <c r="O62" s="122"/>
      <c r="P62" s="120"/>
      <c r="Q62" s="123"/>
      <c r="R62" s="121"/>
      <c r="S62" s="97"/>
      <c r="T62" s="128"/>
      <c r="U62" s="98" t="str">
        <f t="shared" ref="U62:AD62" si="56">IF(J62&lt;&gt;"",(J61 &amp; "***" &amp;J62),"")</f>
        <v/>
      </c>
      <c r="V62" s="98" t="str">
        <f t="shared" si="56"/>
        <v/>
      </c>
      <c r="W62" s="98" t="str">
        <f t="shared" si="56"/>
        <v/>
      </c>
      <c r="X62" s="98" t="str">
        <f t="shared" si="56"/>
        <v/>
      </c>
      <c r="Y62" s="98" t="str">
        <f t="shared" si="56"/>
        <v/>
      </c>
      <c r="Z62" s="98" t="str">
        <f t="shared" si="56"/>
        <v/>
      </c>
      <c r="AA62" s="98" t="str">
        <f t="shared" si="56"/>
        <v/>
      </c>
      <c r="AB62" s="98" t="str">
        <f t="shared" si="56"/>
        <v/>
      </c>
      <c r="AC62" s="98" t="str">
        <f t="shared" si="56"/>
        <v/>
      </c>
      <c r="AD62" s="98" t="str">
        <f t="shared" si="56"/>
        <v/>
      </c>
    </row>
    <row r="63" spans="1:30" ht="30.75" thickBot="1" x14ac:dyDescent="0.3">
      <c r="A63" s="5"/>
      <c r="B63" s="5" t="s">
        <v>3</v>
      </c>
      <c r="C63" s="5" t="s">
        <v>0</v>
      </c>
      <c r="D63" s="5" t="s">
        <v>2155</v>
      </c>
      <c r="E63" s="5" t="s">
        <v>2156</v>
      </c>
      <c r="F63" s="5" t="s">
        <v>2154</v>
      </c>
      <c r="G63" s="100" t="s">
        <v>2175</v>
      </c>
      <c r="H63" s="5" t="s">
        <v>2157</v>
      </c>
      <c r="I63" s="51" t="s">
        <v>1</v>
      </c>
      <c r="J63" s="126" t="str">
        <f>CONCATENATE(IFERROR(IF(COLUMNS($J64)-1=LEN((CONCATENATE($I64," ")))-LEN(SUBSTITUTE((CONCATENATE($I64," "))," ","")),
                                                                               RIGHT((CONCATENATE($I64," ")),LEN((CONCATENATE($I64," ")))-SEARCH("°",SUBSTITUTE((CONCATENATE($I64," "))," ","°",COLUMNS($J64)-1))),
         IF(COLUMNS($J64)=1,                          LEFT((CONCATENATE($I64," ")),SEARCH("°",SUBSTITUTE((CONCATENATE($I64," "))," ","°",COLUMNS($J64)))-1),
                                                                               MID((CONCATENATE($I64," ")),SEARCH("°",SUBSTITUTE((CONCATENATE($I64," "))," ","°",COLUMNS($J64)-1))+1,SEARCH("°",SUBSTITUTE((CONCATENATE($I64," "))," ","°",COLUMNS($J64)))-SEARCH("°",SUBSTITUTE((CONCATENATE($I64," "))," ","°",COLUMNS($J64)-1))-1))),"")," ","PŮVODNÍ")</f>
        <v xml:space="preserve"> PŮVODNÍ</v>
      </c>
      <c r="K63" s="127" t="str">
        <f>CONCATENATE(IFERROR(IF(COLUMNS($J64)-1=LEN((CONCATENATE($I64," ")))-LEN(SUBSTITUTE((CONCATENATE($I64," "))," ","")),
                                                                               RIGHT((CONCATENATE($I64," ")),LEN((CONCATENATE($I64," ")))-SEARCH("°",SUBSTITUTE((CONCATENATE($I64," "))," ","°",COLUMNS($J64)-1))),
         IF(COLUMNS($J64)=1,                          LEFT((CONCATENATE($I64," ")),SEARCH("°",SUBSTITUTE((CONCATENATE($I64," "))," ","°",COLUMNS($J64)))-1),
                                                                               MID((CONCATENATE($I64," ")),SEARCH("°",SUBSTITUTE((CONCATENATE($I64," "))," ","°",COLUMNS($J64)-1))+1,SEARCH("°",SUBSTITUTE((CONCATENATE($I64," "))," ","°",COLUMNS($J64)))-SEARCH("°",SUBSTITUTE((CONCATENATE($I64," "))," ","°",COLUMNS($J64)-1))-1))),"")," ","NOVÉ")</f>
        <v xml:space="preserve"> NOVÉ</v>
      </c>
      <c r="L63" s="129" t="str">
        <f>CONCATENATE(IFERROR(IF(COLUMNS($J64:K64)-1=LEN((TRIM($I64)))-LEN(SUBSTITUTE((TRIM($I64))," ","")),                                                                                RIGHT((TRIM($I64)),LEN((TRIM($I64)))-SEARCH("°",SUBSTITUTE((TRIM($I64))," ","°",COLUMNS($J64:K64)-1))),          IF(COLUMNS($J64:K64)=1,                          LEFT((TRIM($I64)),SEARCH("°",SUBSTITUTE((TRIM($I64))," ","°",COLUMNS($J64:K64)))-1),                                                                                MID((TRIM($I64)),SEARCH("°",SUBSTITUTE((TRIM($I64))," ","°",COLUMNS($J64:K64)-1))+1,SEARCH("°",SUBSTITUTE((TRIM($I64))," ","°",COLUMNS($J64:K64)))-SEARCH("°",SUBSTITUTE((TRIM($I64))," ","°",COLUMNS($J64:K64)-1))-1))),"")," ","PŮVODNÍ")</f>
        <v xml:space="preserve"> PŮVODNÍ</v>
      </c>
      <c r="M63" s="130" t="str">
        <f>CONCATENATE(IFERROR(IF(COLUMNS($J64:K64)-1=LEN((TRIM($I64)))-LEN(SUBSTITUTE((TRIM($I64))," ","")),                                                                                RIGHT((TRIM($I64)),LEN((TRIM($I64)))-SEARCH("°",SUBSTITUTE((TRIM($I64))," ","°",COLUMNS($J64:K64)-1))),          IF(COLUMNS($J64:K64)=1,                          LEFT((TRIM($I64)),SEARCH("°",SUBSTITUTE((TRIM($I64))," ","°",COLUMNS($J64:K64)))-1),                                                                                MID((TRIM($I64)),SEARCH("°",SUBSTITUTE((TRIM($I64))," ","°",COLUMNS($J64:K64)-1))+1,SEARCH("°",SUBSTITUTE((TRIM($I64))," ","°",COLUMNS($J64:K64)))-SEARCH("°",SUBSTITUTE((TRIM($I64))," ","°",COLUMNS($J64:K64)-1))-1))),"")," ","NOVÉ")</f>
        <v xml:space="preserve"> NOVÉ</v>
      </c>
      <c r="N63" s="126" t="str">
        <f>CONCATENATE(IFERROR(IF(COLUMNS($J64:L64)-1=LEN((TRIM($I64)))-LEN(SUBSTITUTE((TRIM($I64))," ","")),                                                                                RIGHT((TRIM($I64)),LEN((TRIM($I64)))-SEARCH("°",SUBSTITUTE((TRIM($I64))," ","°",COLUMNS($J64:L64)-1))),          IF(COLUMNS($J64:L64)=1,                          LEFT((TRIM($I64)),SEARCH("°",SUBSTITUTE((TRIM($I64))," ","°",COLUMNS($J64:L64)))-1),                                                                                MID((TRIM($I64)),SEARCH("°",SUBSTITUTE((TRIM($I64))," ","°",COLUMNS($J64:L64)-1))+1,SEARCH("°",SUBSTITUTE((TRIM($I64))," ","°",COLUMNS($J64:L64)))-SEARCH("°",SUBSTITUTE((TRIM($I64))," ","°",COLUMNS($J64:L64)-1))-1))),"")," ","PŮVODNÍ")</f>
        <v xml:space="preserve"> PŮVODNÍ</v>
      </c>
      <c r="O63" s="127" t="str">
        <f>CONCATENATE(IFERROR(IF(COLUMNS($J64:L64)-1=LEN((TRIM($I64)))-LEN(SUBSTITUTE((TRIM($I64))," ","")),                                                                                RIGHT((TRIM($I64)),LEN((TRIM($I64)))-SEARCH("°",SUBSTITUTE((TRIM($I64))," ","°",COLUMNS($J64:L64)-1))),          IF(COLUMNS($J64:L64)=1,                          LEFT((TRIM($I64)),SEARCH("°",SUBSTITUTE((TRIM($I64))," ","°",COLUMNS($J64:L64)))-1),                                                                                MID((TRIM($I64)),SEARCH("°",SUBSTITUTE((TRIM($I64))," ","°",COLUMNS($J64:L64)-1))+1,SEARCH("°",SUBSTITUTE((TRIM($I64))," ","°",COLUMNS($J64:L64)))-SEARCH("°",SUBSTITUTE((TRIM($I64))," ","°",COLUMNS($J64:L64)-1))-1))),"")," ","NOVÉ")</f>
        <v xml:space="preserve"> NOVÉ</v>
      </c>
      <c r="P63" s="129" t="str">
        <f>CONCATENATE(IFERROR(IF(COLUMNS($J64:M64)-1=LEN((TRIM($I64)))-LEN(SUBSTITUTE((TRIM($I64))," ","")),                                                                                RIGHT((TRIM($I64)),LEN((TRIM($I64)))-SEARCH("°",SUBSTITUTE((TRIM($I64))," ","°",COLUMNS($J64:M64)-1))),          IF(COLUMNS($J64:M64)=1,                          LEFT((TRIM($I64)),SEARCH("°",SUBSTITUTE((TRIM($I64))," ","°",COLUMNS($J64:M64)))-1),                                                                                MID((TRIM($I64)),SEARCH("°",SUBSTITUTE((TRIM($I64))," ","°",COLUMNS($J64:M64)-1))+1,SEARCH("°",SUBSTITUTE((TRIM($I64))," ","°",COLUMNS($J64:M64)))-SEARCH("°",SUBSTITUTE((TRIM($I64))," ","°",COLUMNS($J64:M64)-1))-1))),"")," ","PŮVODNÍ")</f>
        <v xml:space="preserve"> PŮVODNÍ</v>
      </c>
      <c r="Q63" s="130" t="str">
        <f>CONCATENATE(IFERROR(IF(COLUMNS($J64:M64)-1=LEN((TRIM($I64)))-LEN(SUBSTITUTE((TRIM($I64))," ","")),                                                                                RIGHT((TRIM($I64)),LEN((TRIM($I64)))-SEARCH("°",SUBSTITUTE((TRIM($I64))," ","°",COLUMNS($J64:M64)-1))),          IF(COLUMNS($J64:M64)=1,                          LEFT((TRIM($I64)),SEARCH("°",SUBSTITUTE((TRIM($I64))," ","°",COLUMNS($J64:M64)))-1),                                                                                MID((TRIM($I64)),SEARCH("°",SUBSTITUTE((TRIM($I64))," ","°",COLUMNS($J64:M64)-1))+1,SEARCH("°",SUBSTITUTE((TRIM($I64))," ","°",COLUMNS($J64:M64)))-SEARCH("°",SUBSTITUTE((TRIM($I64))," ","°",COLUMNS($J64:M64)-1))-1))),"")," ","NOVÉ")</f>
        <v xml:space="preserve"> NOVÉ</v>
      </c>
      <c r="R63" s="126" t="str">
        <f>CONCATENATE(IFERROR(IF(COLUMNS($J64:N64)-1=LEN((TRIM($I64)))-LEN(SUBSTITUTE((TRIM($I64))," ","")),                                                                                RIGHT((TRIM($I64)),LEN((TRIM($I64)))-SEARCH("°",SUBSTITUTE((TRIM($I64))," ","°",COLUMNS($J64:N64)-1))),          IF(COLUMNS($J64:N64)=1,                          LEFT((TRIM($I64)),SEARCH("°",SUBSTITUTE((TRIM($I64))," ","°",COLUMNS($J64:N64)))-1),                                                                                MID((TRIM($I64)),SEARCH("°",SUBSTITUTE((TRIM($I64))," ","°",COLUMNS($J64:N64)-1))+1,SEARCH("°",SUBSTITUTE((TRIM($I64))," ","°",COLUMNS($J64:N64)))-SEARCH("°",SUBSTITUTE((TRIM($I64))," ","°",COLUMNS($J64:N64)-1))-1))),"")," ","PŮVODNÍ")</f>
        <v xml:space="preserve"> PŮVODNÍ</v>
      </c>
      <c r="S63" s="100" t="str">
        <f>CONCATENATE(IFERROR(IF(COLUMNS($J64:N64)-1=LEN((TRIM($I64)))-LEN(SUBSTITUTE((TRIM($I64))," ","")),                                                                                RIGHT((TRIM($I64)),LEN((TRIM($I64)))-SEARCH("°",SUBSTITUTE((TRIM($I64))," ","°",COLUMNS($J64:N64)-1))),          IF(COLUMNS($J64:N64)=1,                          LEFT((TRIM($I64)),SEARCH("°",SUBSTITUTE((TRIM($I64))," ","°",COLUMNS($J64:N64)))-1),                                                                                MID((TRIM($I64)),SEARCH("°",SUBSTITUTE((TRIM($I64))," ","°",COLUMNS($J64:N64)-1))+1,SEARCH("°",SUBSTITUTE((TRIM($I64))," ","°",COLUMNS($J64:N64)))-SEARCH("°",SUBSTITUTE((TRIM($I64))," ","°",COLUMNS($J64:N64)-1))-1))),"")," ","NOVÉ")</f>
        <v xml:space="preserve"> NOVÉ</v>
      </c>
      <c r="T63" s="131" t="s">
        <v>2187</v>
      </c>
      <c r="U63" s="64"/>
      <c r="V63" s="48"/>
      <c r="W63" s="48"/>
      <c r="X63" s="48"/>
      <c r="Y63" s="48"/>
      <c r="Z63" s="48"/>
      <c r="AA63" s="48"/>
      <c r="AB63" s="48"/>
      <c r="AC63" s="48"/>
      <c r="AD63" s="48"/>
    </row>
    <row r="64" spans="1:30" ht="15.75" thickBot="1" x14ac:dyDescent="0.3">
      <c r="A64" s="146" t="str">
        <f t="shared" ref="A64" si="57">IF(B64&lt;&gt;"",A62+1," ")</f>
        <v xml:space="preserve"> </v>
      </c>
      <c r="B64" s="59"/>
      <c r="C64" s="45"/>
      <c r="D64" s="46"/>
      <c r="E64" s="4"/>
      <c r="F64" s="59"/>
      <c r="G64" s="110" t="str">
        <f>IF(F64="","",VLOOKUP(F64,ČÍSELNÍK!$A$2:$B$448,2))</f>
        <v/>
      </c>
      <c r="H64" s="46"/>
      <c r="I64" s="109"/>
      <c r="J64" s="121"/>
      <c r="K64" s="122"/>
      <c r="L64" s="120"/>
      <c r="M64" s="123"/>
      <c r="N64" s="121"/>
      <c r="O64" s="122"/>
      <c r="P64" s="120"/>
      <c r="Q64" s="123"/>
      <c r="R64" s="121"/>
      <c r="S64" s="97"/>
      <c r="T64" s="128"/>
      <c r="U64" s="98" t="str">
        <f t="shared" ref="U64:AD64" si="58">IF(J64&lt;&gt;"",(J63 &amp; "***" &amp;J64),"")</f>
        <v/>
      </c>
      <c r="V64" s="98" t="str">
        <f t="shared" si="58"/>
        <v/>
      </c>
      <c r="W64" s="98" t="str">
        <f t="shared" si="58"/>
        <v/>
      </c>
      <c r="X64" s="98" t="str">
        <f t="shared" si="58"/>
        <v/>
      </c>
      <c r="Y64" s="98" t="str">
        <f t="shared" si="58"/>
        <v/>
      </c>
      <c r="Z64" s="98" t="str">
        <f t="shared" si="58"/>
        <v/>
      </c>
      <c r="AA64" s="98" t="str">
        <f t="shared" si="58"/>
        <v/>
      </c>
      <c r="AB64" s="98" t="str">
        <f t="shared" si="58"/>
        <v/>
      </c>
      <c r="AC64" s="98" t="str">
        <f t="shared" si="58"/>
        <v/>
      </c>
      <c r="AD64" s="98" t="str">
        <f t="shared" si="58"/>
        <v/>
      </c>
    </row>
    <row r="65" spans="1:30" ht="30.75" thickBot="1" x14ac:dyDescent="0.3">
      <c r="A65" s="5"/>
      <c r="B65" s="5" t="s">
        <v>3</v>
      </c>
      <c r="C65" s="5" t="s">
        <v>0</v>
      </c>
      <c r="D65" s="5" t="s">
        <v>2155</v>
      </c>
      <c r="E65" s="5" t="s">
        <v>2156</v>
      </c>
      <c r="F65" s="5" t="s">
        <v>2154</v>
      </c>
      <c r="G65" s="100" t="s">
        <v>2175</v>
      </c>
      <c r="H65" s="5" t="s">
        <v>2157</v>
      </c>
      <c r="I65" s="51" t="s">
        <v>1</v>
      </c>
      <c r="J65" s="126" t="str">
        <f>CONCATENATE(IFERROR(IF(COLUMNS($J66)-1=LEN((CONCATENATE($I66," ")))-LEN(SUBSTITUTE((CONCATENATE($I66," "))," ","")),
                                                                               RIGHT((CONCATENATE($I66," ")),LEN((CONCATENATE($I66," ")))-SEARCH("°",SUBSTITUTE((CONCATENATE($I66," "))," ","°",COLUMNS($J66)-1))),
         IF(COLUMNS($J66)=1,                          LEFT((CONCATENATE($I66," ")),SEARCH("°",SUBSTITUTE((CONCATENATE($I66," "))," ","°",COLUMNS($J66)))-1),
                                                                               MID((CONCATENATE($I66," ")),SEARCH("°",SUBSTITUTE((CONCATENATE($I66," "))," ","°",COLUMNS($J66)-1))+1,SEARCH("°",SUBSTITUTE((CONCATENATE($I66," "))," ","°",COLUMNS($J66)))-SEARCH("°",SUBSTITUTE((CONCATENATE($I66," "))," ","°",COLUMNS($J66)-1))-1))),"")," ","PŮVODNÍ")</f>
        <v xml:space="preserve"> PŮVODNÍ</v>
      </c>
      <c r="K65" s="127" t="str">
        <f>CONCATENATE(IFERROR(IF(COLUMNS($J66)-1=LEN((CONCATENATE($I66," ")))-LEN(SUBSTITUTE((CONCATENATE($I66," "))," ","")),
                                                                               RIGHT((CONCATENATE($I66," ")),LEN((CONCATENATE($I66," ")))-SEARCH("°",SUBSTITUTE((CONCATENATE($I66," "))," ","°",COLUMNS($J66)-1))),
         IF(COLUMNS($J66)=1,                          LEFT((CONCATENATE($I66," ")),SEARCH("°",SUBSTITUTE((CONCATENATE($I66," "))," ","°",COLUMNS($J66)))-1),
                                                                               MID((CONCATENATE($I66," ")),SEARCH("°",SUBSTITUTE((CONCATENATE($I66," "))," ","°",COLUMNS($J66)-1))+1,SEARCH("°",SUBSTITUTE((CONCATENATE($I66," "))," ","°",COLUMNS($J66)))-SEARCH("°",SUBSTITUTE((CONCATENATE($I66," "))," ","°",COLUMNS($J66)-1))-1))),"")," ","NOVÉ")</f>
        <v xml:space="preserve"> NOVÉ</v>
      </c>
      <c r="L65" s="129" t="str">
        <f>CONCATENATE(IFERROR(IF(COLUMNS($J66:K66)-1=LEN((TRIM($I66)))-LEN(SUBSTITUTE((TRIM($I66))," ","")),                                                                                RIGHT((TRIM($I66)),LEN((TRIM($I66)))-SEARCH("°",SUBSTITUTE((TRIM($I66))," ","°",COLUMNS($J66:K66)-1))),          IF(COLUMNS($J66:K66)=1,                          LEFT((TRIM($I66)),SEARCH("°",SUBSTITUTE((TRIM($I66))," ","°",COLUMNS($J66:K66)))-1),                                                                                MID((TRIM($I66)),SEARCH("°",SUBSTITUTE((TRIM($I66))," ","°",COLUMNS($J66:K66)-1))+1,SEARCH("°",SUBSTITUTE((TRIM($I66))," ","°",COLUMNS($J66:K66)))-SEARCH("°",SUBSTITUTE((TRIM($I66))," ","°",COLUMNS($J66:K66)-1))-1))),"")," ","PŮVODNÍ")</f>
        <v xml:space="preserve"> PŮVODNÍ</v>
      </c>
      <c r="M65" s="130" t="str">
        <f>CONCATENATE(IFERROR(IF(COLUMNS($J66:K66)-1=LEN((TRIM($I66)))-LEN(SUBSTITUTE((TRIM($I66))," ","")),                                                                                RIGHT((TRIM($I66)),LEN((TRIM($I66)))-SEARCH("°",SUBSTITUTE((TRIM($I66))," ","°",COLUMNS($J66:K66)-1))),          IF(COLUMNS($J66:K66)=1,                          LEFT((TRIM($I66)),SEARCH("°",SUBSTITUTE((TRIM($I66))," ","°",COLUMNS($J66:K66)))-1),                                                                                MID((TRIM($I66)),SEARCH("°",SUBSTITUTE((TRIM($I66))," ","°",COLUMNS($J66:K66)-1))+1,SEARCH("°",SUBSTITUTE((TRIM($I66))," ","°",COLUMNS($J66:K66)))-SEARCH("°",SUBSTITUTE((TRIM($I66))," ","°",COLUMNS($J66:K66)-1))-1))),"")," ","NOVÉ")</f>
        <v xml:space="preserve"> NOVÉ</v>
      </c>
      <c r="N65" s="126" t="str">
        <f>CONCATENATE(IFERROR(IF(COLUMNS($J66:L66)-1=LEN((TRIM($I66)))-LEN(SUBSTITUTE((TRIM($I66))," ","")),                                                                                RIGHT((TRIM($I66)),LEN((TRIM($I66)))-SEARCH("°",SUBSTITUTE((TRIM($I66))," ","°",COLUMNS($J66:L66)-1))),          IF(COLUMNS($J66:L66)=1,                          LEFT((TRIM($I66)),SEARCH("°",SUBSTITUTE((TRIM($I66))," ","°",COLUMNS($J66:L66)))-1),                                                                                MID((TRIM($I66)),SEARCH("°",SUBSTITUTE((TRIM($I66))," ","°",COLUMNS($J66:L66)-1))+1,SEARCH("°",SUBSTITUTE((TRIM($I66))," ","°",COLUMNS($J66:L66)))-SEARCH("°",SUBSTITUTE((TRIM($I66))," ","°",COLUMNS($J66:L66)-1))-1))),"")," ","PŮVODNÍ")</f>
        <v xml:space="preserve"> PŮVODNÍ</v>
      </c>
      <c r="O65" s="127" t="str">
        <f>CONCATENATE(IFERROR(IF(COLUMNS($J66:L66)-1=LEN((TRIM($I66)))-LEN(SUBSTITUTE((TRIM($I66))," ","")),                                                                                RIGHT((TRIM($I66)),LEN((TRIM($I66)))-SEARCH("°",SUBSTITUTE((TRIM($I66))," ","°",COLUMNS($J66:L66)-1))),          IF(COLUMNS($J66:L66)=1,                          LEFT((TRIM($I66)),SEARCH("°",SUBSTITUTE((TRIM($I66))," ","°",COLUMNS($J66:L66)))-1),                                                                                MID((TRIM($I66)),SEARCH("°",SUBSTITUTE((TRIM($I66))," ","°",COLUMNS($J66:L66)-1))+1,SEARCH("°",SUBSTITUTE((TRIM($I66))," ","°",COLUMNS($J66:L66)))-SEARCH("°",SUBSTITUTE((TRIM($I66))," ","°",COLUMNS($J66:L66)-1))-1))),"")," ","NOVÉ")</f>
        <v xml:space="preserve"> NOVÉ</v>
      </c>
      <c r="P65" s="129" t="str">
        <f>CONCATENATE(IFERROR(IF(COLUMNS($J66:M66)-1=LEN((TRIM($I66)))-LEN(SUBSTITUTE((TRIM($I66))," ","")),                                                                                RIGHT((TRIM($I66)),LEN((TRIM($I66)))-SEARCH("°",SUBSTITUTE((TRIM($I66))," ","°",COLUMNS($J66:M66)-1))),          IF(COLUMNS($J66:M66)=1,                          LEFT((TRIM($I66)),SEARCH("°",SUBSTITUTE((TRIM($I66))," ","°",COLUMNS($J66:M66)))-1),                                                                                MID((TRIM($I66)),SEARCH("°",SUBSTITUTE((TRIM($I66))," ","°",COLUMNS($J66:M66)-1))+1,SEARCH("°",SUBSTITUTE((TRIM($I66))," ","°",COLUMNS($J66:M66)))-SEARCH("°",SUBSTITUTE((TRIM($I66))," ","°",COLUMNS($J66:M66)-1))-1))),"")," ","PŮVODNÍ")</f>
        <v xml:space="preserve"> PŮVODNÍ</v>
      </c>
      <c r="Q65" s="130" t="str">
        <f>CONCATENATE(IFERROR(IF(COLUMNS($J66:M66)-1=LEN((TRIM($I66)))-LEN(SUBSTITUTE((TRIM($I66))," ","")),                                                                                RIGHT((TRIM($I66)),LEN((TRIM($I66)))-SEARCH("°",SUBSTITUTE((TRIM($I66))," ","°",COLUMNS($J66:M66)-1))),          IF(COLUMNS($J66:M66)=1,                          LEFT((TRIM($I66)),SEARCH("°",SUBSTITUTE((TRIM($I66))," ","°",COLUMNS($J66:M66)))-1),                                                                                MID((TRIM($I66)),SEARCH("°",SUBSTITUTE((TRIM($I66))," ","°",COLUMNS($J66:M66)-1))+1,SEARCH("°",SUBSTITUTE((TRIM($I66))," ","°",COLUMNS($J66:M66)))-SEARCH("°",SUBSTITUTE((TRIM($I66))," ","°",COLUMNS($J66:M66)-1))-1))),"")," ","NOVÉ")</f>
        <v xml:space="preserve"> NOVÉ</v>
      </c>
      <c r="R65" s="126" t="str">
        <f>CONCATENATE(IFERROR(IF(COLUMNS($J66:N66)-1=LEN((TRIM($I66)))-LEN(SUBSTITUTE((TRIM($I66))," ","")),                                                                                RIGHT((TRIM($I66)),LEN((TRIM($I66)))-SEARCH("°",SUBSTITUTE((TRIM($I66))," ","°",COLUMNS($J66:N66)-1))),          IF(COLUMNS($J66:N66)=1,                          LEFT((TRIM($I66)),SEARCH("°",SUBSTITUTE((TRIM($I66))," ","°",COLUMNS($J66:N66)))-1),                                                                                MID((TRIM($I66)),SEARCH("°",SUBSTITUTE((TRIM($I66))," ","°",COLUMNS($J66:N66)-1))+1,SEARCH("°",SUBSTITUTE((TRIM($I66))," ","°",COLUMNS($J66:N66)))-SEARCH("°",SUBSTITUTE((TRIM($I66))," ","°",COLUMNS($J66:N66)-1))-1))),"")," ","PŮVODNÍ")</f>
        <v xml:space="preserve"> PŮVODNÍ</v>
      </c>
      <c r="S65" s="100" t="str">
        <f>CONCATENATE(IFERROR(IF(COLUMNS($J66:N66)-1=LEN((TRIM($I66)))-LEN(SUBSTITUTE((TRIM($I66))," ","")),                                                                                RIGHT((TRIM($I66)),LEN((TRIM($I66)))-SEARCH("°",SUBSTITUTE((TRIM($I66))," ","°",COLUMNS($J66:N66)-1))),          IF(COLUMNS($J66:N66)=1,                          LEFT((TRIM($I66)),SEARCH("°",SUBSTITUTE((TRIM($I66))," ","°",COLUMNS($J66:N66)))-1),                                                                                MID((TRIM($I66)),SEARCH("°",SUBSTITUTE((TRIM($I66))," ","°",COLUMNS($J66:N66)-1))+1,SEARCH("°",SUBSTITUTE((TRIM($I66))," ","°",COLUMNS($J66:N66)))-SEARCH("°",SUBSTITUTE((TRIM($I66))," ","°",COLUMNS($J66:N66)-1))-1))),"")," ","NOVÉ")</f>
        <v xml:space="preserve"> NOVÉ</v>
      </c>
      <c r="T65" s="131" t="s">
        <v>2187</v>
      </c>
      <c r="U65" s="64"/>
      <c r="V65" s="48"/>
      <c r="W65" s="48"/>
      <c r="X65" s="48"/>
      <c r="Y65" s="48"/>
      <c r="Z65" s="48"/>
      <c r="AA65" s="48"/>
      <c r="AB65" s="48"/>
      <c r="AC65" s="48"/>
      <c r="AD65" s="48"/>
    </row>
    <row r="66" spans="1:30" ht="15.75" thickBot="1" x14ac:dyDescent="0.3">
      <c r="A66" s="146" t="str">
        <f t="shared" ref="A66" si="59">IF(B66&lt;&gt;"",A64+1," ")</f>
        <v xml:space="preserve"> </v>
      </c>
      <c r="B66" s="59"/>
      <c r="C66" s="45"/>
      <c r="D66" s="46"/>
      <c r="E66" s="4"/>
      <c r="F66" s="59"/>
      <c r="G66" s="110" t="str">
        <f>IF(F66="","",VLOOKUP(F66,ČÍSELNÍK!$A$2:$B$448,2))</f>
        <v/>
      </c>
      <c r="H66" s="46"/>
      <c r="I66" s="109"/>
      <c r="J66" s="121"/>
      <c r="K66" s="122"/>
      <c r="L66" s="120"/>
      <c r="M66" s="123"/>
      <c r="N66" s="121"/>
      <c r="O66" s="122"/>
      <c r="P66" s="120"/>
      <c r="Q66" s="123"/>
      <c r="R66" s="121"/>
      <c r="S66" s="97"/>
      <c r="T66" s="128"/>
      <c r="U66" s="98" t="str">
        <f t="shared" ref="U66:AD66" si="60">IF(J66&lt;&gt;"",(J65 &amp; "***" &amp;J66),"")</f>
        <v/>
      </c>
      <c r="V66" s="98" t="str">
        <f t="shared" si="60"/>
        <v/>
      </c>
      <c r="W66" s="98" t="str">
        <f t="shared" si="60"/>
        <v/>
      </c>
      <c r="X66" s="98" t="str">
        <f t="shared" si="60"/>
        <v/>
      </c>
      <c r="Y66" s="98" t="str">
        <f t="shared" si="60"/>
        <v/>
      </c>
      <c r="Z66" s="98" t="str">
        <f t="shared" si="60"/>
        <v/>
      </c>
      <c r="AA66" s="98" t="str">
        <f t="shared" si="60"/>
        <v/>
      </c>
      <c r="AB66" s="98" t="str">
        <f t="shared" si="60"/>
        <v/>
      </c>
      <c r="AC66" s="98" t="str">
        <f t="shared" si="60"/>
        <v/>
      </c>
      <c r="AD66" s="98" t="str">
        <f t="shared" si="60"/>
        <v/>
      </c>
    </row>
    <row r="67" spans="1:30" ht="30.75" thickBot="1" x14ac:dyDescent="0.3">
      <c r="A67" s="5"/>
      <c r="B67" s="5" t="s">
        <v>3</v>
      </c>
      <c r="C67" s="5" t="s">
        <v>0</v>
      </c>
      <c r="D67" s="5" t="s">
        <v>2155</v>
      </c>
      <c r="E67" s="5" t="s">
        <v>2156</v>
      </c>
      <c r="F67" s="5" t="s">
        <v>2154</v>
      </c>
      <c r="G67" s="100" t="s">
        <v>2175</v>
      </c>
      <c r="H67" s="5" t="s">
        <v>2157</v>
      </c>
      <c r="I67" s="51" t="s">
        <v>1</v>
      </c>
      <c r="J67" s="126" t="str">
        <f>CONCATENATE(IFERROR(IF(COLUMNS($J68)-1=LEN((CONCATENATE($I68," ")))-LEN(SUBSTITUTE((CONCATENATE($I68," "))," ","")),
                                                                               RIGHT((CONCATENATE($I68," ")),LEN((CONCATENATE($I68," ")))-SEARCH("°",SUBSTITUTE((CONCATENATE($I68," "))," ","°",COLUMNS($J68)-1))),
         IF(COLUMNS($J68)=1,                          LEFT((CONCATENATE($I68," ")),SEARCH("°",SUBSTITUTE((CONCATENATE($I68," "))," ","°",COLUMNS($J68)))-1),
                                                                               MID((CONCATENATE($I68," ")),SEARCH("°",SUBSTITUTE((CONCATENATE($I68," "))," ","°",COLUMNS($J68)-1))+1,SEARCH("°",SUBSTITUTE((CONCATENATE($I68," "))," ","°",COLUMNS($J68)))-SEARCH("°",SUBSTITUTE((CONCATENATE($I68," "))," ","°",COLUMNS($J68)-1))-1))),"")," ","PŮVODNÍ")</f>
        <v xml:space="preserve"> PŮVODNÍ</v>
      </c>
      <c r="K67" s="127" t="str">
        <f>CONCATENATE(IFERROR(IF(COLUMNS($J68)-1=LEN((CONCATENATE($I68," ")))-LEN(SUBSTITUTE((CONCATENATE($I68," "))," ","")),
                                                                               RIGHT((CONCATENATE($I68," ")),LEN((CONCATENATE($I68," ")))-SEARCH("°",SUBSTITUTE((CONCATENATE($I68," "))," ","°",COLUMNS($J68)-1))),
         IF(COLUMNS($J68)=1,                          LEFT((CONCATENATE($I68," ")),SEARCH("°",SUBSTITUTE((CONCATENATE($I68," "))," ","°",COLUMNS($J68)))-1),
                                                                               MID((CONCATENATE($I68," ")),SEARCH("°",SUBSTITUTE((CONCATENATE($I68," "))," ","°",COLUMNS($J68)-1))+1,SEARCH("°",SUBSTITUTE((CONCATENATE($I68," "))," ","°",COLUMNS($J68)))-SEARCH("°",SUBSTITUTE((CONCATENATE($I68," "))," ","°",COLUMNS($J68)-1))-1))),"")," ","NOVÉ")</f>
        <v xml:space="preserve"> NOVÉ</v>
      </c>
      <c r="L67" s="129" t="str">
        <f>CONCATENATE(IFERROR(IF(COLUMNS($J68:K68)-1=LEN((TRIM($I68)))-LEN(SUBSTITUTE((TRIM($I68))," ","")),                                                                                RIGHT((TRIM($I68)),LEN((TRIM($I68)))-SEARCH("°",SUBSTITUTE((TRIM($I68))," ","°",COLUMNS($J68:K68)-1))),          IF(COLUMNS($J68:K68)=1,                          LEFT((TRIM($I68)),SEARCH("°",SUBSTITUTE((TRIM($I68))," ","°",COLUMNS($J68:K68)))-1),                                                                                MID((TRIM($I68)),SEARCH("°",SUBSTITUTE((TRIM($I68))," ","°",COLUMNS($J68:K68)-1))+1,SEARCH("°",SUBSTITUTE((TRIM($I68))," ","°",COLUMNS($J68:K68)))-SEARCH("°",SUBSTITUTE((TRIM($I68))," ","°",COLUMNS($J68:K68)-1))-1))),"")," ","PŮVODNÍ")</f>
        <v xml:space="preserve"> PŮVODNÍ</v>
      </c>
      <c r="M67" s="130" t="str">
        <f>CONCATENATE(IFERROR(IF(COLUMNS($J68:K68)-1=LEN((TRIM($I68)))-LEN(SUBSTITUTE((TRIM($I68))," ","")),                                                                                RIGHT((TRIM($I68)),LEN((TRIM($I68)))-SEARCH("°",SUBSTITUTE((TRIM($I68))," ","°",COLUMNS($J68:K68)-1))),          IF(COLUMNS($J68:K68)=1,                          LEFT((TRIM($I68)),SEARCH("°",SUBSTITUTE((TRIM($I68))," ","°",COLUMNS($J68:K68)))-1),                                                                                MID((TRIM($I68)),SEARCH("°",SUBSTITUTE((TRIM($I68))," ","°",COLUMNS($J68:K68)-1))+1,SEARCH("°",SUBSTITUTE((TRIM($I68))," ","°",COLUMNS($J68:K68)))-SEARCH("°",SUBSTITUTE((TRIM($I68))," ","°",COLUMNS($J68:K68)-1))-1))),"")," ","NOVÉ")</f>
        <v xml:space="preserve"> NOVÉ</v>
      </c>
      <c r="N67" s="126" t="str">
        <f>CONCATENATE(IFERROR(IF(COLUMNS($J68:L68)-1=LEN((TRIM($I68)))-LEN(SUBSTITUTE((TRIM($I68))," ","")),                                                                                RIGHT((TRIM($I68)),LEN((TRIM($I68)))-SEARCH("°",SUBSTITUTE((TRIM($I68))," ","°",COLUMNS($J68:L68)-1))),          IF(COLUMNS($J68:L68)=1,                          LEFT((TRIM($I68)),SEARCH("°",SUBSTITUTE((TRIM($I68))," ","°",COLUMNS($J68:L68)))-1),                                                                                MID((TRIM($I68)),SEARCH("°",SUBSTITUTE((TRIM($I68))," ","°",COLUMNS($J68:L68)-1))+1,SEARCH("°",SUBSTITUTE((TRIM($I68))," ","°",COLUMNS($J68:L68)))-SEARCH("°",SUBSTITUTE((TRIM($I68))," ","°",COLUMNS($J68:L68)-1))-1))),"")," ","PŮVODNÍ")</f>
        <v xml:space="preserve"> PŮVODNÍ</v>
      </c>
      <c r="O67" s="127" t="str">
        <f>CONCATENATE(IFERROR(IF(COLUMNS($J68:L68)-1=LEN((TRIM($I68)))-LEN(SUBSTITUTE((TRIM($I68))," ","")),                                                                                RIGHT((TRIM($I68)),LEN((TRIM($I68)))-SEARCH("°",SUBSTITUTE((TRIM($I68))," ","°",COLUMNS($J68:L68)-1))),          IF(COLUMNS($J68:L68)=1,                          LEFT((TRIM($I68)),SEARCH("°",SUBSTITUTE((TRIM($I68))," ","°",COLUMNS($J68:L68)))-1),                                                                                MID((TRIM($I68)),SEARCH("°",SUBSTITUTE((TRIM($I68))," ","°",COLUMNS($J68:L68)-1))+1,SEARCH("°",SUBSTITUTE((TRIM($I68))," ","°",COLUMNS($J68:L68)))-SEARCH("°",SUBSTITUTE((TRIM($I68))," ","°",COLUMNS($J68:L68)-1))-1))),"")," ","NOVÉ")</f>
        <v xml:space="preserve"> NOVÉ</v>
      </c>
      <c r="P67" s="129" t="str">
        <f>CONCATENATE(IFERROR(IF(COLUMNS($J68:M68)-1=LEN((TRIM($I68)))-LEN(SUBSTITUTE((TRIM($I68))," ","")),                                                                                RIGHT((TRIM($I68)),LEN((TRIM($I68)))-SEARCH("°",SUBSTITUTE((TRIM($I68))," ","°",COLUMNS($J68:M68)-1))),          IF(COLUMNS($J68:M68)=1,                          LEFT((TRIM($I68)),SEARCH("°",SUBSTITUTE((TRIM($I68))," ","°",COLUMNS($J68:M68)))-1),                                                                                MID((TRIM($I68)),SEARCH("°",SUBSTITUTE((TRIM($I68))," ","°",COLUMNS($J68:M68)-1))+1,SEARCH("°",SUBSTITUTE((TRIM($I68))," ","°",COLUMNS($J68:M68)))-SEARCH("°",SUBSTITUTE((TRIM($I68))," ","°",COLUMNS($J68:M68)-1))-1))),"")," ","PŮVODNÍ")</f>
        <v xml:space="preserve"> PŮVODNÍ</v>
      </c>
      <c r="Q67" s="130" t="str">
        <f>CONCATENATE(IFERROR(IF(COLUMNS($J68:M68)-1=LEN((TRIM($I68)))-LEN(SUBSTITUTE((TRIM($I68))," ","")),                                                                                RIGHT((TRIM($I68)),LEN((TRIM($I68)))-SEARCH("°",SUBSTITUTE((TRIM($I68))," ","°",COLUMNS($J68:M68)-1))),          IF(COLUMNS($J68:M68)=1,                          LEFT((TRIM($I68)),SEARCH("°",SUBSTITUTE((TRIM($I68))," ","°",COLUMNS($J68:M68)))-1),                                                                                MID((TRIM($I68)),SEARCH("°",SUBSTITUTE((TRIM($I68))," ","°",COLUMNS($J68:M68)-1))+1,SEARCH("°",SUBSTITUTE((TRIM($I68))," ","°",COLUMNS($J68:M68)))-SEARCH("°",SUBSTITUTE((TRIM($I68))," ","°",COLUMNS($J68:M68)-1))-1))),"")," ","NOVÉ")</f>
        <v xml:space="preserve"> NOVÉ</v>
      </c>
      <c r="R67" s="126" t="str">
        <f>CONCATENATE(IFERROR(IF(COLUMNS($J68:N68)-1=LEN((TRIM($I68)))-LEN(SUBSTITUTE((TRIM($I68))," ","")),                                                                                RIGHT((TRIM($I68)),LEN((TRIM($I68)))-SEARCH("°",SUBSTITUTE((TRIM($I68))," ","°",COLUMNS($J68:N68)-1))),          IF(COLUMNS($J68:N68)=1,                          LEFT((TRIM($I68)),SEARCH("°",SUBSTITUTE((TRIM($I68))," ","°",COLUMNS($J68:N68)))-1),                                                                                MID((TRIM($I68)),SEARCH("°",SUBSTITUTE((TRIM($I68))," ","°",COLUMNS($J68:N68)-1))+1,SEARCH("°",SUBSTITUTE((TRIM($I68))," ","°",COLUMNS($J68:N68)))-SEARCH("°",SUBSTITUTE((TRIM($I68))," ","°",COLUMNS($J68:N68)-1))-1))),"")," ","PŮVODNÍ")</f>
        <v xml:space="preserve"> PŮVODNÍ</v>
      </c>
      <c r="S67" s="100" t="str">
        <f>CONCATENATE(IFERROR(IF(COLUMNS($J68:N68)-1=LEN((TRIM($I68)))-LEN(SUBSTITUTE((TRIM($I68))," ","")),                                                                                RIGHT((TRIM($I68)),LEN((TRIM($I68)))-SEARCH("°",SUBSTITUTE((TRIM($I68))," ","°",COLUMNS($J68:N68)-1))),          IF(COLUMNS($J68:N68)=1,                          LEFT((TRIM($I68)),SEARCH("°",SUBSTITUTE((TRIM($I68))," ","°",COLUMNS($J68:N68)))-1),                                                                                MID((TRIM($I68)),SEARCH("°",SUBSTITUTE((TRIM($I68))," ","°",COLUMNS($J68:N68)-1))+1,SEARCH("°",SUBSTITUTE((TRIM($I68))," ","°",COLUMNS($J68:N68)))-SEARCH("°",SUBSTITUTE((TRIM($I68))," ","°",COLUMNS($J68:N68)-1))-1))),"")," ","NOVÉ")</f>
        <v xml:space="preserve"> NOVÉ</v>
      </c>
      <c r="T67" s="131" t="s">
        <v>2187</v>
      </c>
      <c r="U67" s="64"/>
      <c r="V67" s="48"/>
      <c r="W67" s="48"/>
      <c r="X67" s="48"/>
      <c r="Y67" s="48"/>
      <c r="Z67" s="48"/>
      <c r="AA67" s="48"/>
      <c r="AB67" s="48"/>
      <c r="AC67" s="48"/>
      <c r="AD67" s="48"/>
    </row>
    <row r="68" spans="1:30" ht="15.75" thickBot="1" x14ac:dyDescent="0.3">
      <c r="A68" s="146" t="str">
        <f t="shared" ref="A68" si="61">IF(B68&lt;&gt;"",A66+1," ")</f>
        <v xml:space="preserve"> </v>
      </c>
      <c r="B68" s="59"/>
      <c r="C68" s="45"/>
      <c r="D68" s="46"/>
      <c r="E68" s="4"/>
      <c r="F68" s="59"/>
      <c r="G68" s="110" t="str">
        <f>IF(F68="","",VLOOKUP(F68,ČÍSELNÍK!$A$2:$B$448,2))</f>
        <v/>
      </c>
      <c r="H68" s="46"/>
      <c r="I68" s="109"/>
      <c r="J68" s="121"/>
      <c r="K68" s="122"/>
      <c r="L68" s="120"/>
      <c r="M68" s="123"/>
      <c r="N68" s="121"/>
      <c r="O68" s="122"/>
      <c r="P68" s="120"/>
      <c r="Q68" s="123"/>
      <c r="R68" s="121"/>
      <c r="S68" s="97"/>
      <c r="T68" s="128"/>
      <c r="U68" s="98" t="str">
        <f t="shared" ref="U68:AD68" si="62">IF(J68&lt;&gt;"",(J67 &amp; "***" &amp;J68),"")</f>
        <v/>
      </c>
      <c r="V68" s="98" t="str">
        <f t="shared" si="62"/>
        <v/>
      </c>
      <c r="W68" s="98" t="str">
        <f t="shared" si="62"/>
        <v/>
      </c>
      <c r="X68" s="98" t="str">
        <f t="shared" si="62"/>
        <v/>
      </c>
      <c r="Y68" s="98" t="str">
        <f t="shared" si="62"/>
        <v/>
      </c>
      <c r="Z68" s="98" t="str">
        <f t="shared" si="62"/>
        <v/>
      </c>
      <c r="AA68" s="98" t="str">
        <f t="shared" si="62"/>
        <v/>
      </c>
      <c r="AB68" s="98" t="str">
        <f t="shared" si="62"/>
        <v/>
      </c>
      <c r="AC68" s="98" t="str">
        <f t="shared" si="62"/>
        <v/>
      </c>
      <c r="AD68" s="98" t="str">
        <f t="shared" si="62"/>
        <v/>
      </c>
    </row>
    <row r="69" spans="1:30" ht="30.75" thickBot="1" x14ac:dyDescent="0.3">
      <c r="A69" s="5"/>
      <c r="B69" s="5" t="s">
        <v>3</v>
      </c>
      <c r="C69" s="5" t="s">
        <v>0</v>
      </c>
      <c r="D69" s="5" t="s">
        <v>2155</v>
      </c>
      <c r="E69" s="5" t="s">
        <v>2156</v>
      </c>
      <c r="F69" s="5" t="s">
        <v>2154</v>
      </c>
      <c r="G69" s="100" t="s">
        <v>2175</v>
      </c>
      <c r="H69" s="5" t="s">
        <v>2157</v>
      </c>
      <c r="I69" s="51" t="s">
        <v>1</v>
      </c>
      <c r="J69" s="126" t="str">
        <f>CONCATENATE(IFERROR(IF(COLUMNS($J70)-1=LEN((CONCATENATE($I70," ")))-LEN(SUBSTITUTE((CONCATENATE($I70," "))," ","")),
                                                                               RIGHT((CONCATENATE($I70," ")),LEN((CONCATENATE($I70," ")))-SEARCH("°",SUBSTITUTE((CONCATENATE($I70," "))," ","°",COLUMNS($J70)-1))),
         IF(COLUMNS($J70)=1,                          LEFT((CONCATENATE($I70," ")),SEARCH("°",SUBSTITUTE((CONCATENATE($I70," "))," ","°",COLUMNS($J70)))-1),
                                                                               MID((CONCATENATE($I70," ")),SEARCH("°",SUBSTITUTE((CONCATENATE($I70," "))," ","°",COLUMNS($J70)-1))+1,SEARCH("°",SUBSTITUTE((CONCATENATE($I70," "))," ","°",COLUMNS($J70)))-SEARCH("°",SUBSTITUTE((CONCATENATE($I70," "))," ","°",COLUMNS($J70)-1))-1))),"")," ","PŮVODNÍ")</f>
        <v xml:space="preserve"> PŮVODNÍ</v>
      </c>
      <c r="K69" s="127" t="str">
        <f>CONCATENATE(IFERROR(IF(COLUMNS($J70)-1=LEN((CONCATENATE($I70," ")))-LEN(SUBSTITUTE((CONCATENATE($I70," "))," ","")),
                                                                               RIGHT((CONCATENATE($I70," ")),LEN((CONCATENATE($I70," ")))-SEARCH("°",SUBSTITUTE((CONCATENATE($I70," "))," ","°",COLUMNS($J70)-1))),
         IF(COLUMNS($J70)=1,                          LEFT((CONCATENATE($I70," ")),SEARCH("°",SUBSTITUTE((CONCATENATE($I70," "))," ","°",COLUMNS($J70)))-1),
                                                                               MID((CONCATENATE($I70," ")),SEARCH("°",SUBSTITUTE((CONCATENATE($I70," "))," ","°",COLUMNS($J70)-1))+1,SEARCH("°",SUBSTITUTE((CONCATENATE($I70," "))," ","°",COLUMNS($J70)))-SEARCH("°",SUBSTITUTE((CONCATENATE($I70," "))," ","°",COLUMNS($J70)-1))-1))),"")," ","NOVÉ")</f>
        <v xml:space="preserve"> NOVÉ</v>
      </c>
      <c r="L69" s="129" t="str">
        <f>CONCATENATE(IFERROR(IF(COLUMNS($J70:K70)-1=LEN((TRIM($I70)))-LEN(SUBSTITUTE((TRIM($I70))," ","")),                                                                                RIGHT((TRIM($I70)),LEN((TRIM($I70)))-SEARCH("°",SUBSTITUTE((TRIM($I70))," ","°",COLUMNS($J70:K70)-1))),          IF(COLUMNS($J70:K70)=1,                          LEFT((TRIM($I70)),SEARCH("°",SUBSTITUTE((TRIM($I70))," ","°",COLUMNS($J70:K70)))-1),                                                                                MID((TRIM($I70)),SEARCH("°",SUBSTITUTE((TRIM($I70))," ","°",COLUMNS($J70:K70)-1))+1,SEARCH("°",SUBSTITUTE((TRIM($I70))," ","°",COLUMNS($J70:K70)))-SEARCH("°",SUBSTITUTE((TRIM($I70))," ","°",COLUMNS($J70:K70)-1))-1))),"")," ","PŮVODNÍ")</f>
        <v xml:space="preserve"> PŮVODNÍ</v>
      </c>
      <c r="M69" s="130" t="str">
        <f>CONCATENATE(IFERROR(IF(COLUMNS($J70:K70)-1=LEN((TRIM($I70)))-LEN(SUBSTITUTE((TRIM($I70))," ","")),                                                                                RIGHT((TRIM($I70)),LEN((TRIM($I70)))-SEARCH("°",SUBSTITUTE((TRIM($I70))," ","°",COLUMNS($J70:K70)-1))),          IF(COLUMNS($J70:K70)=1,                          LEFT((TRIM($I70)),SEARCH("°",SUBSTITUTE((TRIM($I70))," ","°",COLUMNS($J70:K70)))-1),                                                                                MID((TRIM($I70)),SEARCH("°",SUBSTITUTE((TRIM($I70))," ","°",COLUMNS($J70:K70)-1))+1,SEARCH("°",SUBSTITUTE((TRIM($I70))," ","°",COLUMNS($J70:K70)))-SEARCH("°",SUBSTITUTE((TRIM($I70))," ","°",COLUMNS($J70:K70)-1))-1))),"")," ","NOVÉ")</f>
        <v xml:space="preserve"> NOVÉ</v>
      </c>
      <c r="N69" s="126" t="str">
        <f>CONCATENATE(IFERROR(IF(COLUMNS($J70:L70)-1=LEN((TRIM($I70)))-LEN(SUBSTITUTE((TRIM($I70))," ","")),                                                                                RIGHT((TRIM($I70)),LEN((TRIM($I70)))-SEARCH("°",SUBSTITUTE((TRIM($I70))," ","°",COLUMNS($J70:L70)-1))),          IF(COLUMNS($J70:L70)=1,                          LEFT((TRIM($I70)),SEARCH("°",SUBSTITUTE((TRIM($I70))," ","°",COLUMNS($J70:L70)))-1),                                                                                MID((TRIM($I70)),SEARCH("°",SUBSTITUTE((TRIM($I70))," ","°",COLUMNS($J70:L70)-1))+1,SEARCH("°",SUBSTITUTE((TRIM($I70))," ","°",COLUMNS($J70:L70)))-SEARCH("°",SUBSTITUTE((TRIM($I70))," ","°",COLUMNS($J70:L70)-1))-1))),"")," ","PŮVODNÍ")</f>
        <v xml:space="preserve"> PŮVODNÍ</v>
      </c>
      <c r="O69" s="127" t="str">
        <f>CONCATENATE(IFERROR(IF(COLUMNS($J70:L70)-1=LEN((TRIM($I70)))-LEN(SUBSTITUTE((TRIM($I70))," ","")),                                                                                RIGHT((TRIM($I70)),LEN((TRIM($I70)))-SEARCH("°",SUBSTITUTE((TRIM($I70))," ","°",COLUMNS($J70:L70)-1))),          IF(COLUMNS($J70:L70)=1,                          LEFT((TRIM($I70)),SEARCH("°",SUBSTITUTE((TRIM($I70))," ","°",COLUMNS($J70:L70)))-1),                                                                                MID((TRIM($I70)),SEARCH("°",SUBSTITUTE((TRIM($I70))," ","°",COLUMNS($J70:L70)-1))+1,SEARCH("°",SUBSTITUTE((TRIM($I70))," ","°",COLUMNS($J70:L70)))-SEARCH("°",SUBSTITUTE((TRIM($I70))," ","°",COLUMNS($J70:L70)-1))-1))),"")," ","NOVÉ")</f>
        <v xml:space="preserve"> NOVÉ</v>
      </c>
      <c r="P69" s="129" t="str">
        <f>CONCATENATE(IFERROR(IF(COLUMNS($J70:M70)-1=LEN((TRIM($I70)))-LEN(SUBSTITUTE((TRIM($I70))," ","")),                                                                                RIGHT((TRIM($I70)),LEN((TRIM($I70)))-SEARCH("°",SUBSTITUTE((TRIM($I70))," ","°",COLUMNS($J70:M70)-1))),          IF(COLUMNS($J70:M70)=1,                          LEFT((TRIM($I70)),SEARCH("°",SUBSTITUTE((TRIM($I70))," ","°",COLUMNS($J70:M70)))-1),                                                                                MID((TRIM($I70)),SEARCH("°",SUBSTITUTE((TRIM($I70))," ","°",COLUMNS($J70:M70)-1))+1,SEARCH("°",SUBSTITUTE((TRIM($I70))," ","°",COLUMNS($J70:M70)))-SEARCH("°",SUBSTITUTE((TRIM($I70))," ","°",COLUMNS($J70:M70)-1))-1))),"")," ","PŮVODNÍ")</f>
        <v xml:space="preserve"> PŮVODNÍ</v>
      </c>
      <c r="Q69" s="130" t="str">
        <f>CONCATENATE(IFERROR(IF(COLUMNS($J70:M70)-1=LEN((TRIM($I70)))-LEN(SUBSTITUTE((TRIM($I70))," ","")),                                                                                RIGHT((TRIM($I70)),LEN((TRIM($I70)))-SEARCH("°",SUBSTITUTE((TRIM($I70))," ","°",COLUMNS($J70:M70)-1))),          IF(COLUMNS($J70:M70)=1,                          LEFT((TRIM($I70)),SEARCH("°",SUBSTITUTE((TRIM($I70))," ","°",COLUMNS($J70:M70)))-1),                                                                                MID((TRIM($I70)),SEARCH("°",SUBSTITUTE((TRIM($I70))," ","°",COLUMNS($J70:M70)-1))+1,SEARCH("°",SUBSTITUTE((TRIM($I70))," ","°",COLUMNS($J70:M70)))-SEARCH("°",SUBSTITUTE((TRIM($I70))," ","°",COLUMNS($J70:M70)-1))-1))),"")," ","NOVÉ")</f>
        <v xml:space="preserve"> NOVÉ</v>
      </c>
      <c r="R69" s="126" t="str">
        <f>CONCATENATE(IFERROR(IF(COLUMNS($J70:N70)-1=LEN((TRIM($I70)))-LEN(SUBSTITUTE((TRIM($I70))," ","")),                                                                                RIGHT((TRIM($I70)),LEN((TRIM($I70)))-SEARCH("°",SUBSTITUTE((TRIM($I70))," ","°",COLUMNS($J70:N70)-1))),          IF(COLUMNS($J70:N70)=1,                          LEFT((TRIM($I70)),SEARCH("°",SUBSTITUTE((TRIM($I70))," ","°",COLUMNS($J70:N70)))-1),                                                                                MID((TRIM($I70)),SEARCH("°",SUBSTITUTE((TRIM($I70))," ","°",COLUMNS($J70:N70)-1))+1,SEARCH("°",SUBSTITUTE((TRIM($I70))," ","°",COLUMNS($J70:N70)))-SEARCH("°",SUBSTITUTE((TRIM($I70))," ","°",COLUMNS($J70:N70)-1))-1))),"")," ","PŮVODNÍ")</f>
        <v xml:space="preserve"> PŮVODNÍ</v>
      </c>
      <c r="S69" s="100" t="str">
        <f>CONCATENATE(IFERROR(IF(COLUMNS($J70:N70)-1=LEN((TRIM($I70)))-LEN(SUBSTITUTE((TRIM($I70))," ","")),                                                                                RIGHT((TRIM($I70)),LEN((TRIM($I70)))-SEARCH("°",SUBSTITUTE((TRIM($I70))," ","°",COLUMNS($J70:N70)-1))),          IF(COLUMNS($J70:N70)=1,                          LEFT((TRIM($I70)),SEARCH("°",SUBSTITUTE((TRIM($I70))," ","°",COLUMNS($J70:N70)))-1),                                                                                MID((TRIM($I70)),SEARCH("°",SUBSTITUTE((TRIM($I70))," ","°",COLUMNS($J70:N70)-1))+1,SEARCH("°",SUBSTITUTE((TRIM($I70))," ","°",COLUMNS($J70:N70)))-SEARCH("°",SUBSTITUTE((TRIM($I70))," ","°",COLUMNS($J70:N70)-1))-1))),"")," ","NOVÉ")</f>
        <v xml:space="preserve"> NOVÉ</v>
      </c>
      <c r="T69" s="131" t="s">
        <v>2187</v>
      </c>
      <c r="U69" s="64"/>
      <c r="V69" s="48"/>
      <c r="W69" s="48"/>
      <c r="X69" s="48"/>
      <c r="Y69" s="48"/>
      <c r="Z69" s="48"/>
      <c r="AA69" s="48"/>
      <c r="AB69" s="48"/>
      <c r="AC69" s="48"/>
      <c r="AD69" s="48"/>
    </row>
    <row r="70" spans="1:30" ht="15.75" thickBot="1" x14ac:dyDescent="0.3">
      <c r="A70" s="146" t="str">
        <f t="shared" ref="A70" si="63">IF(B70&lt;&gt;"",A68+1," ")</f>
        <v xml:space="preserve"> </v>
      </c>
      <c r="B70" s="59"/>
      <c r="C70" s="45"/>
      <c r="D70" s="46"/>
      <c r="E70" s="4"/>
      <c r="F70" s="59"/>
      <c r="G70" s="110" t="str">
        <f>IF(F70="","",VLOOKUP(F70,ČÍSELNÍK!$A$2:$B$448,2))</f>
        <v/>
      </c>
      <c r="H70" s="46"/>
      <c r="I70" s="109"/>
      <c r="J70" s="121"/>
      <c r="K70" s="122"/>
      <c r="L70" s="120"/>
      <c r="M70" s="123"/>
      <c r="N70" s="121"/>
      <c r="O70" s="122"/>
      <c r="P70" s="120"/>
      <c r="Q70" s="123"/>
      <c r="R70" s="121"/>
      <c r="S70" s="97"/>
      <c r="T70" s="128"/>
      <c r="U70" s="98" t="str">
        <f t="shared" ref="U70:AD70" si="64">IF(J70&lt;&gt;"",(J69 &amp; "***" &amp;J70),"")</f>
        <v/>
      </c>
      <c r="V70" s="98" t="str">
        <f t="shared" si="64"/>
        <v/>
      </c>
      <c r="W70" s="98" t="str">
        <f t="shared" si="64"/>
        <v/>
      </c>
      <c r="X70" s="98" t="str">
        <f t="shared" si="64"/>
        <v/>
      </c>
      <c r="Y70" s="98" t="str">
        <f t="shared" si="64"/>
        <v/>
      </c>
      <c r="Z70" s="98" t="str">
        <f t="shared" si="64"/>
        <v/>
      </c>
      <c r="AA70" s="98" t="str">
        <f t="shared" si="64"/>
        <v/>
      </c>
      <c r="AB70" s="98" t="str">
        <f t="shared" si="64"/>
        <v/>
      </c>
      <c r="AC70" s="98" t="str">
        <f t="shared" si="64"/>
        <v/>
      </c>
      <c r="AD70" s="98" t="str">
        <f t="shared" si="64"/>
        <v/>
      </c>
    </row>
    <row r="71" spans="1:30" ht="30.75" thickBot="1" x14ac:dyDescent="0.3">
      <c r="A71" s="5"/>
      <c r="B71" s="5" t="s">
        <v>3</v>
      </c>
      <c r="C71" s="5" t="s">
        <v>0</v>
      </c>
      <c r="D71" s="5" t="s">
        <v>2155</v>
      </c>
      <c r="E71" s="5" t="s">
        <v>2156</v>
      </c>
      <c r="F71" s="5" t="s">
        <v>2154</v>
      </c>
      <c r="G71" s="100" t="s">
        <v>2175</v>
      </c>
      <c r="H71" s="5" t="s">
        <v>2157</v>
      </c>
      <c r="I71" s="51" t="s">
        <v>1</v>
      </c>
      <c r="J71" s="126" t="str">
        <f>CONCATENATE(IFERROR(IF(COLUMNS($J72)-1=LEN((CONCATENATE($I72," ")))-LEN(SUBSTITUTE((CONCATENATE($I72," "))," ","")),
                                                                               RIGHT((CONCATENATE($I72," ")),LEN((CONCATENATE($I72," ")))-SEARCH("°",SUBSTITUTE((CONCATENATE($I72," "))," ","°",COLUMNS($J72)-1))),
         IF(COLUMNS($J72)=1,                          LEFT((CONCATENATE($I72," ")),SEARCH("°",SUBSTITUTE((CONCATENATE($I72," "))," ","°",COLUMNS($J72)))-1),
                                                                               MID((CONCATENATE($I72," ")),SEARCH("°",SUBSTITUTE((CONCATENATE($I72," "))," ","°",COLUMNS($J72)-1))+1,SEARCH("°",SUBSTITUTE((CONCATENATE($I72," "))," ","°",COLUMNS($J72)))-SEARCH("°",SUBSTITUTE((CONCATENATE($I72," "))," ","°",COLUMNS($J72)-1))-1))),"")," ","PŮVODNÍ")</f>
        <v xml:space="preserve"> PŮVODNÍ</v>
      </c>
      <c r="K71" s="127" t="str">
        <f>CONCATENATE(IFERROR(IF(COLUMNS($J72)-1=LEN((CONCATENATE($I72," ")))-LEN(SUBSTITUTE((CONCATENATE($I72," "))," ","")),
                                                                               RIGHT((CONCATENATE($I72," ")),LEN((CONCATENATE($I72," ")))-SEARCH("°",SUBSTITUTE((CONCATENATE($I72," "))," ","°",COLUMNS($J72)-1))),
         IF(COLUMNS($J72)=1,                          LEFT((CONCATENATE($I72," ")),SEARCH("°",SUBSTITUTE((CONCATENATE($I72," "))," ","°",COLUMNS($J72)))-1),
                                                                               MID((CONCATENATE($I72," ")),SEARCH("°",SUBSTITUTE((CONCATENATE($I72," "))," ","°",COLUMNS($J72)-1))+1,SEARCH("°",SUBSTITUTE((CONCATENATE($I72," "))," ","°",COLUMNS($J72)))-SEARCH("°",SUBSTITUTE((CONCATENATE($I72," "))," ","°",COLUMNS($J72)-1))-1))),"")," ","NOVÉ")</f>
        <v xml:space="preserve"> NOVÉ</v>
      </c>
      <c r="L71" s="129" t="str">
        <f>CONCATENATE(IFERROR(IF(COLUMNS($J72:K72)-1=LEN((TRIM($I72)))-LEN(SUBSTITUTE((TRIM($I72))," ","")),                                                                                RIGHT((TRIM($I72)),LEN((TRIM($I72)))-SEARCH("°",SUBSTITUTE((TRIM($I72))," ","°",COLUMNS($J72:K72)-1))),          IF(COLUMNS($J72:K72)=1,                          LEFT((TRIM($I72)),SEARCH("°",SUBSTITUTE((TRIM($I72))," ","°",COLUMNS($J72:K72)))-1),                                                                                MID((TRIM($I72)),SEARCH("°",SUBSTITUTE((TRIM($I72))," ","°",COLUMNS($J72:K72)-1))+1,SEARCH("°",SUBSTITUTE((TRIM($I72))," ","°",COLUMNS($J72:K72)))-SEARCH("°",SUBSTITUTE((TRIM($I72))," ","°",COLUMNS($J72:K72)-1))-1))),"")," ","PŮVODNÍ")</f>
        <v xml:space="preserve"> PŮVODNÍ</v>
      </c>
      <c r="M71" s="130" t="str">
        <f>CONCATENATE(IFERROR(IF(COLUMNS($J72:K72)-1=LEN((TRIM($I72)))-LEN(SUBSTITUTE((TRIM($I72))," ","")),                                                                                RIGHT((TRIM($I72)),LEN((TRIM($I72)))-SEARCH("°",SUBSTITUTE((TRIM($I72))," ","°",COLUMNS($J72:K72)-1))),          IF(COLUMNS($J72:K72)=1,                          LEFT((TRIM($I72)),SEARCH("°",SUBSTITUTE((TRIM($I72))," ","°",COLUMNS($J72:K72)))-1),                                                                                MID((TRIM($I72)),SEARCH("°",SUBSTITUTE((TRIM($I72))," ","°",COLUMNS($J72:K72)-1))+1,SEARCH("°",SUBSTITUTE((TRIM($I72))," ","°",COLUMNS($J72:K72)))-SEARCH("°",SUBSTITUTE((TRIM($I72))," ","°",COLUMNS($J72:K72)-1))-1))),"")," ","NOVÉ")</f>
        <v xml:space="preserve"> NOVÉ</v>
      </c>
      <c r="N71" s="126" t="str">
        <f>CONCATENATE(IFERROR(IF(COLUMNS($J72:L72)-1=LEN((TRIM($I72)))-LEN(SUBSTITUTE((TRIM($I72))," ","")),                                                                                RIGHT((TRIM($I72)),LEN((TRIM($I72)))-SEARCH("°",SUBSTITUTE((TRIM($I72))," ","°",COLUMNS($J72:L72)-1))),          IF(COLUMNS($J72:L72)=1,                          LEFT((TRIM($I72)),SEARCH("°",SUBSTITUTE((TRIM($I72))," ","°",COLUMNS($J72:L72)))-1),                                                                                MID((TRIM($I72)),SEARCH("°",SUBSTITUTE((TRIM($I72))," ","°",COLUMNS($J72:L72)-1))+1,SEARCH("°",SUBSTITUTE((TRIM($I72))," ","°",COLUMNS($J72:L72)))-SEARCH("°",SUBSTITUTE((TRIM($I72))," ","°",COLUMNS($J72:L72)-1))-1))),"")," ","PŮVODNÍ")</f>
        <v xml:space="preserve"> PŮVODNÍ</v>
      </c>
      <c r="O71" s="127" t="str">
        <f>CONCATENATE(IFERROR(IF(COLUMNS($J72:L72)-1=LEN((TRIM($I72)))-LEN(SUBSTITUTE((TRIM($I72))," ","")),                                                                                RIGHT((TRIM($I72)),LEN((TRIM($I72)))-SEARCH("°",SUBSTITUTE((TRIM($I72))," ","°",COLUMNS($J72:L72)-1))),          IF(COLUMNS($J72:L72)=1,                          LEFT((TRIM($I72)),SEARCH("°",SUBSTITUTE((TRIM($I72))," ","°",COLUMNS($J72:L72)))-1),                                                                                MID((TRIM($I72)),SEARCH("°",SUBSTITUTE((TRIM($I72))," ","°",COLUMNS($J72:L72)-1))+1,SEARCH("°",SUBSTITUTE((TRIM($I72))," ","°",COLUMNS($J72:L72)))-SEARCH("°",SUBSTITUTE((TRIM($I72))," ","°",COLUMNS($J72:L72)-1))-1))),"")," ","NOVÉ")</f>
        <v xml:space="preserve"> NOVÉ</v>
      </c>
      <c r="P71" s="129" t="str">
        <f>CONCATENATE(IFERROR(IF(COLUMNS($J72:M72)-1=LEN((TRIM($I72)))-LEN(SUBSTITUTE((TRIM($I72))," ","")),                                                                                RIGHT((TRIM($I72)),LEN((TRIM($I72)))-SEARCH("°",SUBSTITUTE((TRIM($I72))," ","°",COLUMNS($J72:M72)-1))),          IF(COLUMNS($J72:M72)=1,                          LEFT((TRIM($I72)),SEARCH("°",SUBSTITUTE((TRIM($I72))," ","°",COLUMNS($J72:M72)))-1),                                                                                MID((TRIM($I72)),SEARCH("°",SUBSTITUTE((TRIM($I72))," ","°",COLUMNS($J72:M72)-1))+1,SEARCH("°",SUBSTITUTE((TRIM($I72))," ","°",COLUMNS($J72:M72)))-SEARCH("°",SUBSTITUTE((TRIM($I72))," ","°",COLUMNS($J72:M72)-1))-1))),"")," ","PŮVODNÍ")</f>
        <v xml:space="preserve"> PŮVODNÍ</v>
      </c>
      <c r="Q71" s="130" t="str">
        <f>CONCATENATE(IFERROR(IF(COLUMNS($J72:M72)-1=LEN((TRIM($I72)))-LEN(SUBSTITUTE((TRIM($I72))," ","")),                                                                                RIGHT((TRIM($I72)),LEN((TRIM($I72)))-SEARCH("°",SUBSTITUTE((TRIM($I72))," ","°",COLUMNS($J72:M72)-1))),          IF(COLUMNS($J72:M72)=1,                          LEFT((TRIM($I72)),SEARCH("°",SUBSTITUTE((TRIM($I72))," ","°",COLUMNS($J72:M72)))-1),                                                                                MID((TRIM($I72)),SEARCH("°",SUBSTITUTE((TRIM($I72))," ","°",COLUMNS($J72:M72)-1))+1,SEARCH("°",SUBSTITUTE((TRIM($I72))," ","°",COLUMNS($J72:M72)))-SEARCH("°",SUBSTITUTE((TRIM($I72))," ","°",COLUMNS($J72:M72)-1))-1))),"")," ","NOVÉ")</f>
        <v xml:space="preserve"> NOVÉ</v>
      </c>
      <c r="R71" s="126" t="str">
        <f>CONCATENATE(IFERROR(IF(COLUMNS($J72:N72)-1=LEN((TRIM($I72)))-LEN(SUBSTITUTE((TRIM($I72))," ","")),                                                                                RIGHT((TRIM($I72)),LEN((TRIM($I72)))-SEARCH("°",SUBSTITUTE((TRIM($I72))," ","°",COLUMNS($J72:N72)-1))),          IF(COLUMNS($J72:N72)=1,                          LEFT((TRIM($I72)),SEARCH("°",SUBSTITUTE((TRIM($I72))," ","°",COLUMNS($J72:N72)))-1),                                                                                MID((TRIM($I72)),SEARCH("°",SUBSTITUTE((TRIM($I72))," ","°",COLUMNS($J72:N72)-1))+1,SEARCH("°",SUBSTITUTE((TRIM($I72))," ","°",COLUMNS($J72:N72)))-SEARCH("°",SUBSTITUTE((TRIM($I72))," ","°",COLUMNS($J72:N72)-1))-1))),"")," ","PŮVODNÍ")</f>
        <v xml:space="preserve"> PŮVODNÍ</v>
      </c>
      <c r="S71" s="100" t="str">
        <f>CONCATENATE(IFERROR(IF(COLUMNS($J72:N72)-1=LEN((TRIM($I72)))-LEN(SUBSTITUTE((TRIM($I72))," ","")),                                                                                RIGHT((TRIM($I72)),LEN((TRIM($I72)))-SEARCH("°",SUBSTITUTE((TRIM($I72))," ","°",COLUMNS($J72:N72)-1))),          IF(COLUMNS($J72:N72)=1,                          LEFT((TRIM($I72)),SEARCH("°",SUBSTITUTE((TRIM($I72))," ","°",COLUMNS($J72:N72)))-1),                                                                                MID((TRIM($I72)),SEARCH("°",SUBSTITUTE((TRIM($I72))," ","°",COLUMNS($J72:N72)-1))+1,SEARCH("°",SUBSTITUTE((TRIM($I72))," ","°",COLUMNS($J72:N72)))-SEARCH("°",SUBSTITUTE((TRIM($I72))," ","°",COLUMNS($J72:N72)-1))-1))),"")," ","NOVÉ")</f>
        <v xml:space="preserve"> NOVÉ</v>
      </c>
      <c r="T71" s="131" t="s">
        <v>2187</v>
      </c>
      <c r="U71" s="64"/>
      <c r="V71" s="48"/>
      <c r="W71" s="48"/>
      <c r="X71" s="48"/>
      <c r="Y71" s="48"/>
      <c r="Z71" s="48"/>
      <c r="AA71" s="48"/>
      <c r="AB71" s="48"/>
      <c r="AC71" s="48"/>
      <c r="AD71" s="48"/>
    </row>
    <row r="72" spans="1:30" ht="15.75" thickBot="1" x14ac:dyDescent="0.3">
      <c r="A72" s="146" t="str">
        <f t="shared" ref="A72" si="65">IF(B72&lt;&gt;"",A70+1," ")</f>
        <v xml:space="preserve"> </v>
      </c>
      <c r="B72" s="59"/>
      <c r="C72" s="45"/>
      <c r="D72" s="46"/>
      <c r="E72" s="4"/>
      <c r="F72" s="59"/>
      <c r="G72" s="110" t="str">
        <f>IF(F72="","",VLOOKUP(F72,ČÍSELNÍK!$A$2:$B$448,2))</f>
        <v/>
      </c>
      <c r="H72" s="46"/>
      <c r="I72" s="109"/>
      <c r="J72" s="121"/>
      <c r="K72" s="122"/>
      <c r="L72" s="120"/>
      <c r="M72" s="123"/>
      <c r="N72" s="121"/>
      <c r="O72" s="122"/>
      <c r="P72" s="120"/>
      <c r="Q72" s="123"/>
      <c r="R72" s="121"/>
      <c r="S72" s="97"/>
      <c r="T72" s="128"/>
      <c r="U72" s="98" t="str">
        <f t="shared" ref="U72:AD72" si="66">IF(J72&lt;&gt;"",(J71 &amp; "***" &amp;J72),"")</f>
        <v/>
      </c>
      <c r="V72" s="98" t="str">
        <f t="shared" si="66"/>
        <v/>
      </c>
      <c r="W72" s="98" t="str">
        <f t="shared" si="66"/>
        <v/>
      </c>
      <c r="X72" s="98" t="str">
        <f t="shared" si="66"/>
        <v/>
      </c>
      <c r="Y72" s="98" t="str">
        <f t="shared" si="66"/>
        <v/>
      </c>
      <c r="Z72" s="98" t="str">
        <f t="shared" si="66"/>
        <v/>
      </c>
      <c r="AA72" s="98" t="str">
        <f t="shared" si="66"/>
        <v/>
      </c>
      <c r="AB72" s="98" t="str">
        <f t="shared" si="66"/>
        <v/>
      </c>
      <c r="AC72" s="98" t="str">
        <f t="shared" si="66"/>
        <v/>
      </c>
      <c r="AD72" s="98" t="str">
        <f t="shared" si="66"/>
        <v/>
      </c>
    </row>
    <row r="73" spans="1:30" ht="30.75" thickBot="1" x14ac:dyDescent="0.3">
      <c r="A73" s="5"/>
      <c r="B73" s="5" t="s">
        <v>3</v>
      </c>
      <c r="C73" s="5" t="s">
        <v>0</v>
      </c>
      <c r="D73" s="5" t="s">
        <v>2155</v>
      </c>
      <c r="E73" s="5" t="s">
        <v>2156</v>
      </c>
      <c r="F73" s="5" t="s">
        <v>2154</v>
      </c>
      <c r="G73" s="100" t="s">
        <v>2175</v>
      </c>
      <c r="H73" s="5" t="s">
        <v>2157</v>
      </c>
      <c r="I73" s="51" t="s">
        <v>1</v>
      </c>
      <c r="J73" s="126" t="str">
        <f>CONCATENATE(IFERROR(IF(COLUMNS($J74)-1=LEN((CONCATENATE($I74," ")))-LEN(SUBSTITUTE((CONCATENATE($I74," "))," ","")),
                                                                               RIGHT((CONCATENATE($I74," ")),LEN((CONCATENATE($I74," ")))-SEARCH("°",SUBSTITUTE((CONCATENATE($I74," "))," ","°",COLUMNS($J74)-1))),
         IF(COLUMNS($J74)=1,                          LEFT((CONCATENATE($I74," ")),SEARCH("°",SUBSTITUTE((CONCATENATE($I74," "))," ","°",COLUMNS($J74)))-1),
                                                                               MID((CONCATENATE($I74," ")),SEARCH("°",SUBSTITUTE((CONCATENATE($I74," "))," ","°",COLUMNS($J74)-1))+1,SEARCH("°",SUBSTITUTE((CONCATENATE($I74," "))," ","°",COLUMNS($J74)))-SEARCH("°",SUBSTITUTE((CONCATENATE($I74," "))," ","°",COLUMNS($J74)-1))-1))),"")," ","PŮVODNÍ")</f>
        <v xml:space="preserve"> PŮVODNÍ</v>
      </c>
      <c r="K73" s="127" t="str">
        <f>CONCATENATE(IFERROR(IF(COLUMNS($J74)-1=LEN((CONCATENATE($I74," ")))-LEN(SUBSTITUTE((CONCATENATE($I74," "))," ","")),
                                                                               RIGHT((CONCATENATE($I74," ")),LEN((CONCATENATE($I74," ")))-SEARCH("°",SUBSTITUTE((CONCATENATE($I74," "))," ","°",COLUMNS($J74)-1))),
         IF(COLUMNS($J74)=1,                          LEFT((CONCATENATE($I74," ")),SEARCH("°",SUBSTITUTE((CONCATENATE($I74," "))," ","°",COLUMNS($J74)))-1),
                                                                               MID((CONCATENATE($I74," ")),SEARCH("°",SUBSTITUTE((CONCATENATE($I74," "))," ","°",COLUMNS($J74)-1))+1,SEARCH("°",SUBSTITUTE((CONCATENATE($I74," "))," ","°",COLUMNS($J74)))-SEARCH("°",SUBSTITUTE((CONCATENATE($I74," "))," ","°",COLUMNS($J74)-1))-1))),"")," ","NOVÉ")</f>
        <v xml:space="preserve"> NOVÉ</v>
      </c>
      <c r="L73" s="129" t="str">
        <f>CONCATENATE(IFERROR(IF(COLUMNS($J74:K74)-1=LEN((TRIM($I74)))-LEN(SUBSTITUTE((TRIM($I74))," ","")),                                                                                RIGHT((TRIM($I74)),LEN((TRIM($I74)))-SEARCH("°",SUBSTITUTE((TRIM($I74))," ","°",COLUMNS($J74:K74)-1))),          IF(COLUMNS($J74:K74)=1,                          LEFT((TRIM($I74)),SEARCH("°",SUBSTITUTE((TRIM($I74))," ","°",COLUMNS($J74:K74)))-1),                                                                                MID((TRIM($I74)),SEARCH("°",SUBSTITUTE((TRIM($I74))," ","°",COLUMNS($J74:K74)-1))+1,SEARCH("°",SUBSTITUTE((TRIM($I74))," ","°",COLUMNS($J74:K74)))-SEARCH("°",SUBSTITUTE((TRIM($I74))," ","°",COLUMNS($J74:K74)-1))-1))),"")," ","PŮVODNÍ")</f>
        <v xml:space="preserve"> PŮVODNÍ</v>
      </c>
      <c r="M73" s="130" t="str">
        <f>CONCATENATE(IFERROR(IF(COLUMNS($J74:K74)-1=LEN((TRIM($I74)))-LEN(SUBSTITUTE((TRIM($I74))," ","")),                                                                                RIGHT((TRIM($I74)),LEN((TRIM($I74)))-SEARCH("°",SUBSTITUTE((TRIM($I74))," ","°",COLUMNS($J74:K74)-1))),          IF(COLUMNS($J74:K74)=1,                          LEFT((TRIM($I74)),SEARCH("°",SUBSTITUTE((TRIM($I74))," ","°",COLUMNS($J74:K74)))-1),                                                                                MID((TRIM($I74)),SEARCH("°",SUBSTITUTE((TRIM($I74))," ","°",COLUMNS($J74:K74)-1))+1,SEARCH("°",SUBSTITUTE((TRIM($I74))," ","°",COLUMNS($J74:K74)))-SEARCH("°",SUBSTITUTE((TRIM($I74))," ","°",COLUMNS($J74:K74)-1))-1))),"")," ","NOVÉ")</f>
        <v xml:space="preserve"> NOVÉ</v>
      </c>
      <c r="N73" s="126" t="str">
        <f>CONCATENATE(IFERROR(IF(COLUMNS($J74:L74)-1=LEN((TRIM($I74)))-LEN(SUBSTITUTE((TRIM($I74))," ","")),                                                                                RIGHT((TRIM($I74)),LEN((TRIM($I74)))-SEARCH("°",SUBSTITUTE((TRIM($I74))," ","°",COLUMNS($J74:L74)-1))),          IF(COLUMNS($J74:L74)=1,                          LEFT((TRIM($I74)),SEARCH("°",SUBSTITUTE((TRIM($I74))," ","°",COLUMNS($J74:L74)))-1),                                                                                MID((TRIM($I74)),SEARCH("°",SUBSTITUTE((TRIM($I74))," ","°",COLUMNS($J74:L74)-1))+1,SEARCH("°",SUBSTITUTE((TRIM($I74))," ","°",COLUMNS($J74:L74)))-SEARCH("°",SUBSTITUTE((TRIM($I74))," ","°",COLUMNS($J74:L74)-1))-1))),"")," ","PŮVODNÍ")</f>
        <v xml:space="preserve"> PŮVODNÍ</v>
      </c>
      <c r="O73" s="127" t="str">
        <f>CONCATENATE(IFERROR(IF(COLUMNS($J74:L74)-1=LEN((TRIM($I74)))-LEN(SUBSTITUTE((TRIM($I74))," ","")),                                                                                RIGHT((TRIM($I74)),LEN((TRIM($I74)))-SEARCH("°",SUBSTITUTE((TRIM($I74))," ","°",COLUMNS($J74:L74)-1))),          IF(COLUMNS($J74:L74)=1,                          LEFT((TRIM($I74)),SEARCH("°",SUBSTITUTE((TRIM($I74))," ","°",COLUMNS($J74:L74)))-1),                                                                                MID((TRIM($I74)),SEARCH("°",SUBSTITUTE((TRIM($I74))," ","°",COLUMNS($J74:L74)-1))+1,SEARCH("°",SUBSTITUTE((TRIM($I74))," ","°",COLUMNS($J74:L74)))-SEARCH("°",SUBSTITUTE((TRIM($I74))," ","°",COLUMNS($J74:L74)-1))-1))),"")," ","NOVÉ")</f>
        <v xml:space="preserve"> NOVÉ</v>
      </c>
      <c r="P73" s="129" t="str">
        <f>CONCATENATE(IFERROR(IF(COLUMNS($J74:M74)-1=LEN((TRIM($I74)))-LEN(SUBSTITUTE((TRIM($I74))," ","")),                                                                                RIGHT((TRIM($I74)),LEN((TRIM($I74)))-SEARCH("°",SUBSTITUTE((TRIM($I74))," ","°",COLUMNS($J74:M74)-1))),          IF(COLUMNS($J74:M74)=1,                          LEFT((TRIM($I74)),SEARCH("°",SUBSTITUTE((TRIM($I74))," ","°",COLUMNS($J74:M74)))-1),                                                                                MID((TRIM($I74)),SEARCH("°",SUBSTITUTE((TRIM($I74))," ","°",COLUMNS($J74:M74)-1))+1,SEARCH("°",SUBSTITUTE((TRIM($I74))," ","°",COLUMNS($J74:M74)))-SEARCH("°",SUBSTITUTE((TRIM($I74))," ","°",COLUMNS($J74:M74)-1))-1))),"")," ","PŮVODNÍ")</f>
        <v xml:space="preserve"> PŮVODNÍ</v>
      </c>
      <c r="Q73" s="130" t="str">
        <f>CONCATENATE(IFERROR(IF(COLUMNS($J74:M74)-1=LEN((TRIM($I74)))-LEN(SUBSTITUTE((TRIM($I74))," ","")),                                                                                RIGHT((TRIM($I74)),LEN((TRIM($I74)))-SEARCH("°",SUBSTITUTE((TRIM($I74))," ","°",COLUMNS($J74:M74)-1))),          IF(COLUMNS($J74:M74)=1,                          LEFT((TRIM($I74)),SEARCH("°",SUBSTITUTE((TRIM($I74))," ","°",COLUMNS($J74:M74)))-1),                                                                                MID((TRIM($I74)),SEARCH("°",SUBSTITUTE((TRIM($I74))," ","°",COLUMNS($J74:M74)-1))+1,SEARCH("°",SUBSTITUTE((TRIM($I74))," ","°",COLUMNS($J74:M74)))-SEARCH("°",SUBSTITUTE((TRIM($I74))," ","°",COLUMNS($J74:M74)-1))-1))),"")," ","NOVÉ")</f>
        <v xml:space="preserve"> NOVÉ</v>
      </c>
      <c r="R73" s="126" t="str">
        <f>CONCATENATE(IFERROR(IF(COLUMNS($J74:N74)-1=LEN((TRIM($I74)))-LEN(SUBSTITUTE((TRIM($I74))," ","")),                                                                                RIGHT((TRIM($I74)),LEN((TRIM($I74)))-SEARCH("°",SUBSTITUTE((TRIM($I74))," ","°",COLUMNS($J74:N74)-1))),          IF(COLUMNS($J74:N74)=1,                          LEFT((TRIM($I74)),SEARCH("°",SUBSTITUTE((TRIM($I74))," ","°",COLUMNS($J74:N74)))-1),                                                                                MID((TRIM($I74)),SEARCH("°",SUBSTITUTE((TRIM($I74))," ","°",COLUMNS($J74:N74)-1))+1,SEARCH("°",SUBSTITUTE((TRIM($I74))," ","°",COLUMNS($J74:N74)))-SEARCH("°",SUBSTITUTE((TRIM($I74))," ","°",COLUMNS($J74:N74)-1))-1))),"")," ","PŮVODNÍ")</f>
        <v xml:space="preserve"> PŮVODNÍ</v>
      </c>
      <c r="S73" s="100" t="str">
        <f>CONCATENATE(IFERROR(IF(COLUMNS($J74:N74)-1=LEN((TRIM($I74)))-LEN(SUBSTITUTE((TRIM($I74))," ","")),                                                                                RIGHT((TRIM($I74)),LEN((TRIM($I74)))-SEARCH("°",SUBSTITUTE((TRIM($I74))," ","°",COLUMNS($J74:N74)-1))),          IF(COLUMNS($J74:N74)=1,                          LEFT((TRIM($I74)),SEARCH("°",SUBSTITUTE((TRIM($I74))," ","°",COLUMNS($J74:N74)))-1),                                                                                MID((TRIM($I74)),SEARCH("°",SUBSTITUTE((TRIM($I74))," ","°",COLUMNS($J74:N74)-1))+1,SEARCH("°",SUBSTITUTE((TRIM($I74))," ","°",COLUMNS($J74:N74)))-SEARCH("°",SUBSTITUTE((TRIM($I74))," ","°",COLUMNS($J74:N74)-1))-1))),"")," ","NOVÉ")</f>
        <v xml:space="preserve"> NOVÉ</v>
      </c>
      <c r="T73" s="131" t="s">
        <v>2187</v>
      </c>
      <c r="U73" s="64"/>
      <c r="V73" s="48"/>
      <c r="W73" s="48"/>
      <c r="X73" s="48"/>
      <c r="Y73" s="48"/>
      <c r="Z73" s="48"/>
      <c r="AA73" s="48"/>
      <c r="AB73" s="48"/>
      <c r="AC73" s="48"/>
      <c r="AD73" s="48"/>
    </row>
    <row r="74" spans="1:30" ht="15.75" thickBot="1" x14ac:dyDescent="0.3">
      <c r="A74" s="146" t="str">
        <f t="shared" ref="A74" si="67">IF(B74&lt;&gt;"",A72+1," ")</f>
        <v xml:space="preserve"> </v>
      </c>
      <c r="B74" s="59"/>
      <c r="C74" s="45"/>
      <c r="D74" s="46"/>
      <c r="E74" s="4"/>
      <c r="F74" s="59"/>
      <c r="G74" s="110" t="str">
        <f>IF(F74="","",VLOOKUP(F74,ČÍSELNÍK!$A$2:$B$448,2))</f>
        <v/>
      </c>
      <c r="H74" s="46"/>
      <c r="I74" s="109"/>
      <c r="J74" s="121"/>
      <c r="K74" s="122"/>
      <c r="L74" s="120"/>
      <c r="M74" s="123"/>
      <c r="N74" s="121"/>
      <c r="O74" s="122"/>
      <c r="P74" s="120"/>
      <c r="Q74" s="123"/>
      <c r="R74" s="121"/>
      <c r="S74" s="97"/>
      <c r="T74" s="128"/>
      <c r="U74" s="98" t="str">
        <f t="shared" ref="U74:AD74" si="68">IF(J74&lt;&gt;"",(J73 &amp; "***" &amp;J74),"")</f>
        <v/>
      </c>
      <c r="V74" s="98" t="str">
        <f t="shared" si="68"/>
        <v/>
      </c>
      <c r="W74" s="98" t="str">
        <f t="shared" si="68"/>
        <v/>
      </c>
      <c r="X74" s="98" t="str">
        <f t="shared" si="68"/>
        <v/>
      </c>
      <c r="Y74" s="98" t="str">
        <f t="shared" si="68"/>
        <v/>
      </c>
      <c r="Z74" s="98" t="str">
        <f t="shared" si="68"/>
        <v/>
      </c>
      <c r="AA74" s="98" t="str">
        <f t="shared" si="68"/>
        <v/>
      </c>
      <c r="AB74" s="98" t="str">
        <f t="shared" si="68"/>
        <v/>
      </c>
      <c r="AC74" s="98" t="str">
        <f t="shared" si="68"/>
        <v/>
      </c>
      <c r="AD74" s="98" t="str">
        <f t="shared" si="68"/>
        <v/>
      </c>
    </row>
    <row r="75" spans="1:30" ht="30.75" thickBot="1" x14ac:dyDescent="0.3">
      <c r="A75" s="5"/>
      <c r="B75" s="5" t="s">
        <v>3</v>
      </c>
      <c r="C75" s="5" t="s">
        <v>0</v>
      </c>
      <c r="D75" s="5" t="s">
        <v>2155</v>
      </c>
      <c r="E75" s="5" t="s">
        <v>2156</v>
      </c>
      <c r="F75" s="5" t="s">
        <v>2154</v>
      </c>
      <c r="G75" s="100" t="s">
        <v>2175</v>
      </c>
      <c r="H75" s="5" t="s">
        <v>2157</v>
      </c>
      <c r="I75" s="51" t="s">
        <v>1</v>
      </c>
      <c r="J75" s="126" t="str">
        <f>CONCATENATE(IFERROR(IF(COLUMNS($J76)-1=LEN((CONCATENATE($I76," ")))-LEN(SUBSTITUTE((CONCATENATE($I76," "))," ","")),
                                                                               RIGHT((CONCATENATE($I76," ")),LEN((CONCATENATE($I76," ")))-SEARCH("°",SUBSTITUTE((CONCATENATE($I76," "))," ","°",COLUMNS($J76)-1))),
         IF(COLUMNS($J76)=1,                          LEFT((CONCATENATE($I76," ")),SEARCH("°",SUBSTITUTE((CONCATENATE($I76," "))," ","°",COLUMNS($J76)))-1),
                                                                               MID((CONCATENATE($I76," ")),SEARCH("°",SUBSTITUTE((CONCATENATE($I76," "))," ","°",COLUMNS($J76)-1))+1,SEARCH("°",SUBSTITUTE((CONCATENATE($I76," "))," ","°",COLUMNS($J76)))-SEARCH("°",SUBSTITUTE((CONCATENATE($I76," "))," ","°",COLUMNS($J76)-1))-1))),"")," ","PŮVODNÍ")</f>
        <v xml:space="preserve"> PŮVODNÍ</v>
      </c>
      <c r="K75" s="127" t="str">
        <f>CONCATENATE(IFERROR(IF(COLUMNS($J76)-1=LEN((CONCATENATE($I76," ")))-LEN(SUBSTITUTE((CONCATENATE($I76," "))," ","")),
                                                                               RIGHT((CONCATENATE($I76," ")),LEN((CONCATENATE($I76," ")))-SEARCH("°",SUBSTITUTE((CONCATENATE($I76," "))," ","°",COLUMNS($J76)-1))),
         IF(COLUMNS($J76)=1,                          LEFT((CONCATENATE($I76," ")),SEARCH("°",SUBSTITUTE((CONCATENATE($I76," "))," ","°",COLUMNS($J76)))-1),
                                                                               MID((CONCATENATE($I76," ")),SEARCH("°",SUBSTITUTE((CONCATENATE($I76," "))," ","°",COLUMNS($J76)-1))+1,SEARCH("°",SUBSTITUTE((CONCATENATE($I76," "))," ","°",COLUMNS($J76)))-SEARCH("°",SUBSTITUTE((CONCATENATE($I76," "))," ","°",COLUMNS($J76)-1))-1))),"")," ","NOVÉ")</f>
        <v xml:space="preserve"> NOVÉ</v>
      </c>
      <c r="L75" s="129" t="str">
        <f>CONCATENATE(IFERROR(IF(COLUMNS($J76:K76)-1=LEN((TRIM($I76)))-LEN(SUBSTITUTE((TRIM($I76))," ","")),                                                                                RIGHT((TRIM($I76)),LEN((TRIM($I76)))-SEARCH("°",SUBSTITUTE((TRIM($I76))," ","°",COLUMNS($J76:K76)-1))),          IF(COLUMNS($J76:K76)=1,                          LEFT((TRIM($I76)),SEARCH("°",SUBSTITUTE((TRIM($I76))," ","°",COLUMNS($J76:K76)))-1),                                                                                MID((TRIM($I76)),SEARCH("°",SUBSTITUTE((TRIM($I76))," ","°",COLUMNS($J76:K76)-1))+1,SEARCH("°",SUBSTITUTE((TRIM($I76))," ","°",COLUMNS($J76:K76)))-SEARCH("°",SUBSTITUTE((TRIM($I76))," ","°",COLUMNS($J76:K76)-1))-1))),"")," ","PŮVODNÍ")</f>
        <v xml:space="preserve"> PŮVODNÍ</v>
      </c>
      <c r="M75" s="130" t="str">
        <f>CONCATENATE(IFERROR(IF(COLUMNS($J76:K76)-1=LEN((TRIM($I76)))-LEN(SUBSTITUTE((TRIM($I76))," ","")),                                                                                RIGHT((TRIM($I76)),LEN((TRIM($I76)))-SEARCH("°",SUBSTITUTE((TRIM($I76))," ","°",COLUMNS($J76:K76)-1))),          IF(COLUMNS($J76:K76)=1,                          LEFT((TRIM($I76)),SEARCH("°",SUBSTITUTE((TRIM($I76))," ","°",COLUMNS($J76:K76)))-1),                                                                                MID((TRIM($I76)),SEARCH("°",SUBSTITUTE((TRIM($I76))," ","°",COLUMNS($J76:K76)-1))+1,SEARCH("°",SUBSTITUTE((TRIM($I76))," ","°",COLUMNS($J76:K76)))-SEARCH("°",SUBSTITUTE((TRIM($I76))," ","°",COLUMNS($J76:K76)-1))-1))),"")," ","NOVÉ")</f>
        <v xml:space="preserve"> NOVÉ</v>
      </c>
      <c r="N75" s="126" t="str">
        <f>CONCATENATE(IFERROR(IF(COLUMNS($J76:L76)-1=LEN((TRIM($I76)))-LEN(SUBSTITUTE((TRIM($I76))," ","")),                                                                                RIGHT((TRIM($I76)),LEN((TRIM($I76)))-SEARCH("°",SUBSTITUTE((TRIM($I76))," ","°",COLUMNS($J76:L76)-1))),          IF(COLUMNS($J76:L76)=1,                          LEFT((TRIM($I76)),SEARCH("°",SUBSTITUTE((TRIM($I76))," ","°",COLUMNS($J76:L76)))-1),                                                                                MID((TRIM($I76)),SEARCH("°",SUBSTITUTE((TRIM($I76))," ","°",COLUMNS($J76:L76)-1))+1,SEARCH("°",SUBSTITUTE((TRIM($I76))," ","°",COLUMNS($J76:L76)))-SEARCH("°",SUBSTITUTE((TRIM($I76))," ","°",COLUMNS($J76:L76)-1))-1))),"")," ","PŮVODNÍ")</f>
        <v xml:space="preserve"> PŮVODNÍ</v>
      </c>
      <c r="O75" s="127" t="str">
        <f>CONCATENATE(IFERROR(IF(COLUMNS($J76:L76)-1=LEN((TRIM($I76)))-LEN(SUBSTITUTE((TRIM($I76))," ","")),                                                                                RIGHT((TRIM($I76)),LEN((TRIM($I76)))-SEARCH("°",SUBSTITUTE((TRIM($I76))," ","°",COLUMNS($J76:L76)-1))),          IF(COLUMNS($J76:L76)=1,                          LEFT((TRIM($I76)),SEARCH("°",SUBSTITUTE((TRIM($I76))," ","°",COLUMNS($J76:L76)))-1),                                                                                MID((TRIM($I76)),SEARCH("°",SUBSTITUTE((TRIM($I76))," ","°",COLUMNS($J76:L76)-1))+1,SEARCH("°",SUBSTITUTE((TRIM($I76))," ","°",COLUMNS($J76:L76)))-SEARCH("°",SUBSTITUTE((TRIM($I76))," ","°",COLUMNS($J76:L76)-1))-1))),"")," ","NOVÉ")</f>
        <v xml:space="preserve"> NOVÉ</v>
      </c>
      <c r="P75" s="129" t="str">
        <f>CONCATENATE(IFERROR(IF(COLUMNS($J76:M76)-1=LEN((TRIM($I76)))-LEN(SUBSTITUTE((TRIM($I76))," ","")),                                                                                RIGHT((TRIM($I76)),LEN((TRIM($I76)))-SEARCH("°",SUBSTITUTE((TRIM($I76))," ","°",COLUMNS($J76:M76)-1))),          IF(COLUMNS($J76:M76)=1,                          LEFT((TRIM($I76)),SEARCH("°",SUBSTITUTE((TRIM($I76))," ","°",COLUMNS($J76:M76)))-1),                                                                                MID((TRIM($I76)),SEARCH("°",SUBSTITUTE((TRIM($I76))," ","°",COLUMNS($J76:M76)-1))+1,SEARCH("°",SUBSTITUTE((TRIM($I76))," ","°",COLUMNS($J76:M76)))-SEARCH("°",SUBSTITUTE((TRIM($I76))," ","°",COLUMNS($J76:M76)-1))-1))),"")," ","PŮVODNÍ")</f>
        <v xml:space="preserve"> PŮVODNÍ</v>
      </c>
      <c r="Q75" s="130" t="str">
        <f>CONCATENATE(IFERROR(IF(COLUMNS($J76:M76)-1=LEN((TRIM($I76)))-LEN(SUBSTITUTE((TRIM($I76))," ","")),                                                                                RIGHT((TRIM($I76)),LEN((TRIM($I76)))-SEARCH("°",SUBSTITUTE((TRIM($I76))," ","°",COLUMNS($J76:M76)-1))),          IF(COLUMNS($J76:M76)=1,                          LEFT((TRIM($I76)),SEARCH("°",SUBSTITUTE((TRIM($I76))," ","°",COLUMNS($J76:M76)))-1),                                                                                MID((TRIM($I76)),SEARCH("°",SUBSTITUTE((TRIM($I76))," ","°",COLUMNS($J76:M76)-1))+1,SEARCH("°",SUBSTITUTE((TRIM($I76))," ","°",COLUMNS($J76:M76)))-SEARCH("°",SUBSTITUTE((TRIM($I76))," ","°",COLUMNS($J76:M76)-1))-1))),"")," ","NOVÉ")</f>
        <v xml:space="preserve"> NOVÉ</v>
      </c>
      <c r="R75" s="126" t="str">
        <f>CONCATENATE(IFERROR(IF(COLUMNS($J76:N76)-1=LEN((TRIM($I76)))-LEN(SUBSTITUTE((TRIM($I76))," ","")),                                                                                RIGHT((TRIM($I76)),LEN((TRIM($I76)))-SEARCH("°",SUBSTITUTE((TRIM($I76))," ","°",COLUMNS($J76:N76)-1))),          IF(COLUMNS($J76:N76)=1,                          LEFT((TRIM($I76)),SEARCH("°",SUBSTITUTE((TRIM($I76))," ","°",COLUMNS($J76:N76)))-1),                                                                                MID((TRIM($I76)),SEARCH("°",SUBSTITUTE((TRIM($I76))," ","°",COLUMNS($J76:N76)-1))+1,SEARCH("°",SUBSTITUTE((TRIM($I76))," ","°",COLUMNS($J76:N76)))-SEARCH("°",SUBSTITUTE((TRIM($I76))," ","°",COLUMNS($J76:N76)-1))-1))),"")," ","PŮVODNÍ")</f>
        <v xml:space="preserve"> PŮVODNÍ</v>
      </c>
      <c r="S75" s="100" t="str">
        <f>CONCATENATE(IFERROR(IF(COLUMNS($J76:N76)-1=LEN((TRIM($I76)))-LEN(SUBSTITUTE((TRIM($I76))," ","")),                                                                                RIGHT((TRIM($I76)),LEN((TRIM($I76)))-SEARCH("°",SUBSTITUTE((TRIM($I76))," ","°",COLUMNS($J76:N76)-1))),          IF(COLUMNS($J76:N76)=1,                          LEFT((TRIM($I76)),SEARCH("°",SUBSTITUTE((TRIM($I76))," ","°",COLUMNS($J76:N76)))-1),                                                                                MID((TRIM($I76)),SEARCH("°",SUBSTITUTE((TRIM($I76))," ","°",COLUMNS($J76:N76)-1))+1,SEARCH("°",SUBSTITUTE((TRIM($I76))," ","°",COLUMNS($J76:N76)))-SEARCH("°",SUBSTITUTE((TRIM($I76))," ","°",COLUMNS($J76:N76)-1))-1))),"")," ","NOVÉ")</f>
        <v xml:space="preserve"> NOVÉ</v>
      </c>
      <c r="T75" s="131" t="s">
        <v>2187</v>
      </c>
      <c r="U75" s="64"/>
      <c r="V75" s="48"/>
      <c r="W75" s="48"/>
      <c r="X75" s="48"/>
      <c r="Y75" s="48"/>
      <c r="Z75" s="48"/>
      <c r="AA75" s="48"/>
      <c r="AB75" s="48"/>
      <c r="AC75" s="48"/>
      <c r="AD75" s="48"/>
    </row>
    <row r="76" spans="1:30" ht="15.75" thickBot="1" x14ac:dyDescent="0.3">
      <c r="A76" s="146" t="str">
        <f t="shared" ref="A76" si="69">IF(B76&lt;&gt;"",A74+1," ")</f>
        <v xml:space="preserve"> </v>
      </c>
      <c r="B76" s="59"/>
      <c r="C76" s="45"/>
      <c r="D76" s="46"/>
      <c r="E76" s="4"/>
      <c r="F76" s="59"/>
      <c r="G76" s="110" t="str">
        <f>IF(F76="","",VLOOKUP(F76,ČÍSELNÍK!$A$2:$B$448,2))</f>
        <v/>
      </c>
      <c r="H76" s="46"/>
      <c r="I76" s="109"/>
      <c r="J76" s="121"/>
      <c r="K76" s="122"/>
      <c r="L76" s="120"/>
      <c r="M76" s="123"/>
      <c r="N76" s="121"/>
      <c r="O76" s="122"/>
      <c r="P76" s="120"/>
      <c r="Q76" s="123"/>
      <c r="R76" s="121"/>
      <c r="S76" s="97"/>
      <c r="T76" s="128"/>
      <c r="U76" s="98" t="str">
        <f t="shared" ref="U76:AD76" si="70">IF(J76&lt;&gt;"",(J75 &amp; "***" &amp;J76),"")</f>
        <v/>
      </c>
      <c r="V76" s="98" t="str">
        <f t="shared" si="70"/>
        <v/>
      </c>
      <c r="W76" s="98" t="str">
        <f t="shared" si="70"/>
        <v/>
      </c>
      <c r="X76" s="98" t="str">
        <f t="shared" si="70"/>
        <v/>
      </c>
      <c r="Y76" s="98" t="str">
        <f t="shared" si="70"/>
        <v/>
      </c>
      <c r="Z76" s="98" t="str">
        <f t="shared" si="70"/>
        <v/>
      </c>
      <c r="AA76" s="98" t="str">
        <f t="shared" si="70"/>
        <v/>
      </c>
      <c r="AB76" s="98" t="str">
        <f t="shared" si="70"/>
        <v/>
      </c>
      <c r="AC76" s="98" t="str">
        <f t="shared" si="70"/>
        <v/>
      </c>
      <c r="AD76" s="98" t="str">
        <f t="shared" si="70"/>
        <v/>
      </c>
    </row>
    <row r="77" spans="1:30" ht="30.75" thickBot="1" x14ac:dyDescent="0.3">
      <c r="A77" s="5"/>
      <c r="B77" s="5" t="s">
        <v>3</v>
      </c>
      <c r="C77" s="5" t="s">
        <v>0</v>
      </c>
      <c r="D77" s="5" t="s">
        <v>2155</v>
      </c>
      <c r="E77" s="5" t="s">
        <v>2156</v>
      </c>
      <c r="F77" s="5" t="s">
        <v>2154</v>
      </c>
      <c r="G77" s="100" t="s">
        <v>2175</v>
      </c>
      <c r="H77" s="5" t="s">
        <v>2157</v>
      </c>
      <c r="I77" s="51" t="s">
        <v>1</v>
      </c>
      <c r="J77" s="126" t="str">
        <f>CONCATENATE(IFERROR(IF(COLUMNS($J78)-1=LEN((CONCATENATE($I78," ")))-LEN(SUBSTITUTE((CONCATENATE($I78," "))," ","")),
                                                                               RIGHT((CONCATENATE($I78," ")),LEN((CONCATENATE($I78," ")))-SEARCH("°",SUBSTITUTE((CONCATENATE($I78," "))," ","°",COLUMNS($J78)-1))),
         IF(COLUMNS($J78)=1,                          LEFT((CONCATENATE($I78," ")),SEARCH("°",SUBSTITUTE((CONCATENATE($I78," "))," ","°",COLUMNS($J78)))-1),
                                                                               MID((CONCATENATE($I78," ")),SEARCH("°",SUBSTITUTE((CONCATENATE($I78," "))," ","°",COLUMNS($J78)-1))+1,SEARCH("°",SUBSTITUTE((CONCATENATE($I78," "))," ","°",COLUMNS($J78)))-SEARCH("°",SUBSTITUTE((CONCATENATE($I78," "))," ","°",COLUMNS($J78)-1))-1))),"")," ","PŮVODNÍ")</f>
        <v xml:space="preserve"> PŮVODNÍ</v>
      </c>
      <c r="K77" s="127" t="str">
        <f>CONCATENATE(IFERROR(IF(COLUMNS($J78)-1=LEN((CONCATENATE($I78," ")))-LEN(SUBSTITUTE((CONCATENATE($I78," "))," ","")),
                                                                               RIGHT((CONCATENATE($I78," ")),LEN((CONCATENATE($I78," ")))-SEARCH("°",SUBSTITUTE((CONCATENATE($I78," "))," ","°",COLUMNS($J78)-1))),
         IF(COLUMNS($J78)=1,                          LEFT((CONCATENATE($I78," ")),SEARCH("°",SUBSTITUTE((CONCATENATE($I78," "))," ","°",COLUMNS($J78)))-1),
                                                                               MID((CONCATENATE($I78," ")),SEARCH("°",SUBSTITUTE((CONCATENATE($I78," "))," ","°",COLUMNS($J78)-1))+1,SEARCH("°",SUBSTITUTE((CONCATENATE($I78," "))," ","°",COLUMNS($J78)))-SEARCH("°",SUBSTITUTE((CONCATENATE($I78," "))," ","°",COLUMNS($J78)-1))-1))),"")," ","NOVÉ")</f>
        <v xml:space="preserve"> NOVÉ</v>
      </c>
      <c r="L77" s="129" t="str">
        <f>CONCATENATE(IFERROR(IF(COLUMNS($J78:K78)-1=LEN((TRIM($I78)))-LEN(SUBSTITUTE((TRIM($I78))," ","")),                                                                                RIGHT((TRIM($I78)),LEN((TRIM($I78)))-SEARCH("°",SUBSTITUTE((TRIM($I78))," ","°",COLUMNS($J78:K78)-1))),          IF(COLUMNS($J78:K78)=1,                          LEFT((TRIM($I78)),SEARCH("°",SUBSTITUTE((TRIM($I78))," ","°",COLUMNS($J78:K78)))-1),                                                                                MID((TRIM($I78)),SEARCH("°",SUBSTITUTE((TRIM($I78))," ","°",COLUMNS($J78:K78)-1))+1,SEARCH("°",SUBSTITUTE((TRIM($I78))," ","°",COLUMNS($J78:K78)))-SEARCH("°",SUBSTITUTE((TRIM($I78))," ","°",COLUMNS($J78:K78)-1))-1))),"")," ","PŮVODNÍ")</f>
        <v xml:space="preserve"> PŮVODNÍ</v>
      </c>
      <c r="M77" s="130" t="str">
        <f>CONCATENATE(IFERROR(IF(COLUMNS($J78:K78)-1=LEN((TRIM($I78)))-LEN(SUBSTITUTE((TRIM($I78))," ","")),                                                                                RIGHT((TRIM($I78)),LEN((TRIM($I78)))-SEARCH("°",SUBSTITUTE((TRIM($I78))," ","°",COLUMNS($J78:K78)-1))),          IF(COLUMNS($J78:K78)=1,                          LEFT((TRIM($I78)),SEARCH("°",SUBSTITUTE((TRIM($I78))," ","°",COLUMNS($J78:K78)))-1),                                                                                MID((TRIM($I78)),SEARCH("°",SUBSTITUTE((TRIM($I78))," ","°",COLUMNS($J78:K78)-1))+1,SEARCH("°",SUBSTITUTE((TRIM($I78))," ","°",COLUMNS($J78:K78)))-SEARCH("°",SUBSTITUTE((TRIM($I78))," ","°",COLUMNS($J78:K78)-1))-1))),"")," ","NOVÉ")</f>
        <v xml:space="preserve"> NOVÉ</v>
      </c>
      <c r="N77" s="126" t="str">
        <f>CONCATENATE(IFERROR(IF(COLUMNS($J78:L78)-1=LEN((TRIM($I78)))-LEN(SUBSTITUTE((TRIM($I78))," ","")),                                                                                RIGHT((TRIM($I78)),LEN((TRIM($I78)))-SEARCH("°",SUBSTITUTE((TRIM($I78))," ","°",COLUMNS($J78:L78)-1))),          IF(COLUMNS($J78:L78)=1,                          LEFT((TRIM($I78)),SEARCH("°",SUBSTITUTE((TRIM($I78))," ","°",COLUMNS($J78:L78)))-1),                                                                                MID((TRIM($I78)),SEARCH("°",SUBSTITUTE((TRIM($I78))," ","°",COLUMNS($J78:L78)-1))+1,SEARCH("°",SUBSTITUTE((TRIM($I78))," ","°",COLUMNS($J78:L78)))-SEARCH("°",SUBSTITUTE((TRIM($I78))," ","°",COLUMNS($J78:L78)-1))-1))),"")," ","PŮVODNÍ")</f>
        <v xml:space="preserve"> PŮVODNÍ</v>
      </c>
      <c r="O77" s="127" t="str">
        <f>CONCATENATE(IFERROR(IF(COLUMNS($J78:L78)-1=LEN((TRIM($I78)))-LEN(SUBSTITUTE((TRIM($I78))," ","")),                                                                                RIGHT((TRIM($I78)),LEN((TRIM($I78)))-SEARCH("°",SUBSTITUTE((TRIM($I78))," ","°",COLUMNS($J78:L78)-1))),          IF(COLUMNS($J78:L78)=1,                          LEFT((TRIM($I78)),SEARCH("°",SUBSTITUTE((TRIM($I78))," ","°",COLUMNS($J78:L78)))-1),                                                                                MID((TRIM($I78)),SEARCH("°",SUBSTITUTE((TRIM($I78))," ","°",COLUMNS($J78:L78)-1))+1,SEARCH("°",SUBSTITUTE((TRIM($I78))," ","°",COLUMNS($J78:L78)))-SEARCH("°",SUBSTITUTE((TRIM($I78))," ","°",COLUMNS($J78:L78)-1))-1))),"")," ","NOVÉ")</f>
        <v xml:space="preserve"> NOVÉ</v>
      </c>
      <c r="P77" s="129" t="str">
        <f>CONCATENATE(IFERROR(IF(COLUMNS($J78:M78)-1=LEN((TRIM($I78)))-LEN(SUBSTITUTE((TRIM($I78))," ","")),                                                                                RIGHT((TRIM($I78)),LEN((TRIM($I78)))-SEARCH("°",SUBSTITUTE((TRIM($I78))," ","°",COLUMNS($J78:M78)-1))),          IF(COLUMNS($J78:M78)=1,                          LEFT((TRIM($I78)),SEARCH("°",SUBSTITUTE((TRIM($I78))," ","°",COLUMNS($J78:M78)))-1),                                                                                MID((TRIM($I78)),SEARCH("°",SUBSTITUTE((TRIM($I78))," ","°",COLUMNS($J78:M78)-1))+1,SEARCH("°",SUBSTITUTE((TRIM($I78))," ","°",COLUMNS($J78:M78)))-SEARCH("°",SUBSTITUTE((TRIM($I78))," ","°",COLUMNS($J78:M78)-1))-1))),"")," ","PŮVODNÍ")</f>
        <v xml:space="preserve"> PŮVODNÍ</v>
      </c>
      <c r="Q77" s="130" t="str">
        <f>CONCATENATE(IFERROR(IF(COLUMNS($J78:M78)-1=LEN((TRIM($I78)))-LEN(SUBSTITUTE((TRIM($I78))," ","")),                                                                                RIGHT((TRIM($I78)),LEN((TRIM($I78)))-SEARCH("°",SUBSTITUTE((TRIM($I78))," ","°",COLUMNS($J78:M78)-1))),          IF(COLUMNS($J78:M78)=1,                          LEFT((TRIM($I78)),SEARCH("°",SUBSTITUTE((TRIM($I78))," ","°",COLUMNS($J78:M78)))-1),                                                                                MID((TRIM($I78)),SEARCH("°",SUBSTITUTE((TRIM($I78))," ","°",COLUMNS($J78:M78)-1))+1,SEARCH("°",SUBSTITUTE((TRIM($I78))," ","°",COLUMNS($J78:M78)))-SEARCH("°",SUBSTITUTE((TRIM($I78))," ","°",COLUMNS($J78:M78)-1))-1))),"")," ","NOVÉ")</f>
        <v xml:space="preserve"> NOVÉ</v>
      </c>
      <c r="R77" s="126" t="str">
        <f>CONCATENATE(IFERROR(IF(COLUMNS($J78:N78)-1=LEN((TRIM($I78)))-LEN(SUBSTITUTE((TRIM($I78))," ","")),                                                                                RIGHT((TRIM($I78)),LEN((TRIM($I78)))-SEARCH("°",SUBSTITUTE((TRIM($I78))," ","°",COLUMNS($J78:N78)-1))),          IF(COLUMNS($J78:N78)=1,                          LEFT((TRIM($I78)),SEARCH("°",SUBSTITUTE((TRIM($I78))," ","°",COLUMNS($J78:N78)))-1),                                                                                MID((TRIM($I78)),SEARCH("°",SUBSTITUTE((TRIM($I78))," ","°",COLUMNS($J78:N78)-1))+1,SEARCH("°",SUBSTITUTE((TRIM($I78))," ","°",COLUMNS($J78:N78)))-SEARCH("°",SUBSTITUTE((TRIM($I78))," ","°",COLUMNS($J78:N78)-1))-1))),"")," ","PŮVODNÍ")</f>
        <v xml:space="preserve"> PŮVODNÍ</v>
      </c>
      <c r="S77" s="100" t="str">
        <f>CONCATENATE(IFERROR(IF(COLUMNS($J78:N78)-1=LEN((TRIM($I78)))-LEN(SUBSTITUTE((TRIM($I78))," ","")),                                                                                RIGHT((TRIM($I78)),LEN((TRIM($I78)))-SEARCH("°",SUBSTITUTE((TRIM($I78))," ","°",COLUMNS($J78:N78)-1))),          IF(COLUMNS($J78:N78)=1,                          LEFT((TRIM($I78)),SEARCH("°",SUBSTITUTE((TRIM($I78))," ","°",COLUMNS($J78:N78)))-1),                                                                                MID((TRIM($I78)),SEARCH("°",SUBSTITUTE((TRIM($I78))," ","°",COLUMNS($J78:N78)-1))+1,SEARCH("°",SUBSTITUTE((TRIM($I78))," ","°",COLUMNS($J78:N78)))-SEARCH("°",SUBSTITUTE((TRIM($I78))," ","°",COLUMNS($J78:N78)-1))-1))),"")," ","NOVÉ")</f>
        <v xml:space="preserve"> NOVÉ</v>
      </c>
      <c r="T77" s="131" t="s">
        <v>2187</v>
      </c>
      <c r="U77" s="64"/>
      <c r="V77" s="48"/>
      <c r="W77" s="48"/>
      <c r="X77" s="48"/>
      <c r="Y77" s="48"/>
      <c r="Z77" s="48"/>
      <c r="AA77" s="48"/>
      <c r="AB77" s="48"/>
      <c r="AC77" s="48"/>
      <c r="AD77" s="48"/>
    </row>
    <row r="78" spans="1:30" ht="15.75" thickBot="1" x14ac:dyDescent="0.3">
      <c r="A78" s="146" t="str">
        <f t="shared" ref="A78" si="71">IF(B78&lt;&gt;"",A76+1," ")</f>
        <v xml:space="preserve"> </v>
      </c>
      <c r="B78" s="59"/>
      <c r="C78" s="45"/>
      <c r="D78" s="46"/>
      <c r="E78" s="4"/>
      <c r="F78" s="59"/>
      <c r="G78" s="110" t="str">
        <f>IF(F78="","",VLOOKUP(F78,ČÍSELNÍK!$A$2:$B$448,2))</f>
        <v/>
      </c>
      <c r="H78" s="46"/>
      <c r="I78" s="109"/>
      <c r="J78" s="121"/>
      <c r="K78" s="122"/>
      <c r="L78" s="120"/>
      <c r="M78" s="123"/>
      <c r="N78" s="121"/>
      <c r="O78" s="122"/>
      <c r="P78" s="120"/>
      <c r="Q78" s="123"/>
      <c r="R78" s="121"/>
      <c r="S78" s="97"/>
      <c r="T78" s="128"/>
      <c r="U78" s="98" t="str">
        <f t="shared" ref="U78:AD78" si="72">IF(J78&lt;&gt;"",(J77 &amp; "***" &amp;J78),"")</f>
        <v/>
      </c>
      <c r="V78" s="98" t="str">
        <f t="shared" si="72"/>
        <v/>
      </c>
      <c r="W78" s="98" t="str">
        <f t="shared" si="72"/>
        <v/>
      </c>
      <c r="X78" s="98" t="str">
        <f t="shared" si="72"/>
        <v/>
      </c>
      <c r="Y78" s="98" t="str">
        <f t="shared" si="72"/>
        <v/>
      </c>
      <c r="Z78" s="98" t="str">
        <f t="shared" si="72"/>
        <v/>
      </c>
      <c r="AA78" s="98" t="str">
        <f t="shared" si="72"/>
        <v/>
      </c>
      <c r="AB78" s="98" t="str">
        <f t="shared" si="72"/>
        <v/>
      </c>
      <c r="AC78" s="98" t="str">
        <f t="shared" si="72"/>
        <v/>
      </c>
      <c r="AD78" s="98" t="str">
        <f t="shared" si="72"/>
        <v/>
      </c>
    </row>
    <row r="79" spans="1:30" ht="30.75" thickBot="1" x14ac:dyDescent="0.3">
      <c r="A79" s="5"/>
      <c r="B79" s="5" t="s">
        <v>3</v>
      </c>
      <c r="C79" s="5" t="s">
        <v>0</v>
      </c>
      <c r="D79" s="5" t="s">
        <v>2155</v>
      </c>
      <c r="E79" s="5" t="s">
        <v>2156</v>
      </c>
      <c r="F79" s="5" t="s">
        <v>2154</v>
      </c>
      <c r="G79" s="100" t="s">
        <v>2175</v>
      </c>
      <c r="H79" s="5" t="s">
        <v>2157</v>
      </c>
      <c r="I79" s="51" t="s">
        <v>1</v>
      </c>
      <c r="J79" s="126" t="str">
        <f>CONCATENATE(IFERROR(IF(COLUMNS($J80)-1=LEN((CONCATENATE($I80," ")))-LEN(SUBSTITUTE((CONCATENATE($I80," "))," ","")),
                                                                               RIGHT((CONCATENATE($I80," ")),LEN((CONCATENATE($I80," ")))-SEARCH("°",SUBSTITUTE((CONCATENATE($I80," "))," ","°",COLUMNS($J80)-1))),
         IF(COLUMNS($J80)=1,                          LEFT((CONCATENATE($I80," ")),SEARCH("°",SUBSTITUTE((CONCATENATE($I80," "))," ","°",COLUMNS($J80)))-1),
                                                                               MID((CONCATENATE($I80," ")),SEARCH("°",SUBSTITUTE((CONCATENATE($I80," "))," ","°",COLUMNS($J80)-1))+1,SEARCH("°",SUBSTITUTE((CONCATENATE($I80," "))," ","°",COLUMNS($J80)))-SEARCH("°",SUBSTITUTE((CONCATENATE($I80," "))," ","°",COLUMNS($J80)-1))-1))),"")," ","PŮVODNÍ")</f>
        <v xml:space="preserve"> PŮVODNÍ</v>
      </c>
      <c r="K79" s="127" t="str">
        <f>CONCATENATE(IFERROR(IF(COLUMNS($J80)-1=LEN((CONCATENATE($I80," ")))-LEN(SUBSTITUTE((CONCATENATE($I80," "))," ","")),
                                                                               RIGHT((CONCATENATE($I80," ")),LEN((CONCATENATE($I80," ")))-SEARCH("°",SUBSTITUTE((CONCATENATE($I80," "))," ","°",COLUMNS($J80)-1))),
         IF(COLUMNS($J80)=1,                          LEFT((CONCATENATE($I80," ")),SEARCH("°",SUBSTITUTE((CONCATENATE($I80," "))," ","°",COLUMNS($J80)))-1),
                                                                               MID((CONCATENATE($I80," ")),SEARCH("°",SUBSTITUTE((CONCATENATE($I80," "))," ","°",COLUMNS($J80)-1))+1,SEARCH("°",SUBSTITUTE((CONCATENATE($I80," "))," ","°",COLUMNS($J80)))-SEARCH("°",SUBSTITUTE((CONCATENATE($I80," "))," ","°",COLUMNS($J80)-1))-1))),"")," ","NOVÉ")</f>
        <v xml:space="preserve"> NOVÉ</v>
      </c>
      <c r="L79" s="129" t="str">
        <f>CONCATENATE(IFERROR(IF(COLUMNS($J80:K80)-1=LEN((TRIM($I80)))-LEN(SUBSTITUTE((TRIM($I80))," ","")),                                                                                RIGHT((TRIM($I80)),LEN((TRIM($I80)))-SEARCH("°",SUBSTITUTE((TRIM($I80))," ","°",COLUMNS($J80:K80)-1))),          IF(COLUMNS($J80:K80)=1,                          LEFT((TRIM($I80)),SEARCH("°",SUBSTITUTE((TRIM($I80))," ","°",COLUMNS($J80:K80)))-1),                                                                                MID((TRIM($I80)),SEARCH("°",SUBSTITUTE((TRIM($I80))," ","°",COLUMNS($J80:K80)-1))+1,SEARCH("°",SUBSTITUTE((TRIM($I80))," ","°",COLUMNS($J80:K80)))-SEARCH("°",SUBSTITUTE((TRIM($I80))," ","°",COLUMNS($J80:K80)-1))-1))),"")," ","PŮVODNÍ")</f>
        <v xml:space="preserve"> PŮVODNÍ</v>
      </c>
      <c r="M79" s="130" t="str">
        <f>CONCATENATE(IFERROR(IF(COLUMNS($J80:K80)-1=LEN((TRIM($I80)))-LEN(SUBSTITUTE((TRIM($I80))," ","")),                                                                                RIGHT((TRIM($I80)),LEN((TRIM($I80)))-SEARCH("°",SUBSTITUTE((TRIM($I80))," ","°",COLUMNS($J80:K80)-1))),          IF(COLUMNS($J80:K80)=1,                          LEFT((TRIM($I80)),SEARCH("°",SUBSTITUTE((TRIM($I80))," ","°",COLUMNS($J80:K80)))-1),                                                                                MID((TRIM($I80)),SEARCH("°",SUBSTITUTE((TRIM($I80))," ","°",COLUMNS($J80:K80)-1))+1,SEARCH("°",SUBSTITUTE((TRIM($I80))," ","°",COLUMNS($J80:K80)))-SEARCH("°",SUBSTITUTE((TRIM($I80))," ","°",COLUMNS($J80:K80)-1))-1))),"")," ","NOVÉ")</f>
        <v xml:space="preserve"> NOVÉ</v>
      </c>
      <c r="N79" s="126" t="str">
        <f>CONCATENATE(IFERROR(IF(COLUMNS($J80:L80)-1=LEN((TRIM($I80)))-LEN(SUBSTITUTE((TRIM($I80))," ","")),                                                                                RIGHT((TRIM($I80)),LEN((TRIM($I80)))-SEARCH("°",SUBSTITUTE((TRIM($I80))," ","°",COLUMNS($J80:L80)-1))),          IF(COLUMNS($J80:L80)=1,                          LEFT((TRIM($I80)),SEARCH("°",SUBSTITUTE((TRIM($I80))," ","°",COLUMNS($J80:L80)))-1),                                                                                MID((TRIM($I80)),SEARCH("°",SUBSTITUTE((TRIM($I80))," ","°",COLUMNS($J80:L80)-1))+1,SEARCH("°",SUBSTITUTE((TRIM($I80))," ","°",COLUMNS($J80:L80)))-SEARCH("°",SUBSTITUTE((TRIM($I80))," ","°",COLUMNS($J80:L80)-1))-1))),"")," ","PŮVODNÍ")</f>
        <v xml:space="preserve"> PŮVODNÍ</v>
      </c>
      <c r="O79" s="127" t="str">
        <f>CONCATENATE(IFERROR(IF(COLUMNS($J80:L80)-1=LEN((TRIM($I80)))-LEN(SUBSTITUTE((TRIM($I80))," ","")),                                                                                RIGHT((TRIM($I80)),LEN((TRIM($I80)))-SEARCH("°",SUBSTITUTE((TRIM($I80))," ","°",COLUMNS($J80:L80)-1))),          IF(COLUMNS($J80:L80)=1,                          LEFT((TRIM($I80)),SEARCH("°",SUBSTITUTE((TRIM($I80))," ","°",COLUMNS($J80:L80)))-1),                                                                                MID((TRIM($I80)),SEARCH("°",SUBSTITUTE((TRIM($I80))," ","°",COLUMNS($J80:L80)-1))+1,SEARCH("°",SUBSTITUTE((TRIM($I80))," ","°",COLUMNS($J80:L80)))-SEARCH("°",SUBSTITUTE((TRIM($I80))," ","°",COLUMNS($J80:L80)-1))-1))),"")," ","NOVÉ")</f>
        <v xml:space="preserve"> NOVÉ</v>
      </c>
      <c r="P79" s="129" t="str">
        <f>CONCATENATE(IFERROR(IF(COLUMNS($J80:M80)-1=LEN((TRIM($I80)))-LEN(SUBSTITUTE((TRIM($I80))," ","")),                                                                                RIGHT((TRIM($I80)),LEN((TRIM($I80)))-SEARCH("°",SUBSTITUTE((TRIM($I80))," ","°",COLUMNS($J80:M80)-1))),          IF(COLUMNS($J80:M80)=1,                          LEFT((TRIM($I80)),SEARCH("°",SUBSTITUTE((TRIM($I80))," ","°",COLUMNS($J80:M80)))-1),                                                                                MID((TRIM($I80)),SEARCH("°",SUBSTITUTE((TRIM($I80))," ","°",COLUMNS($J80:M80)-1))+1,SEARCH("°",SUBSTITUTE((TRIM($I80))," ","°",COLUMNS($J80:M80)))-SEARCH("°",SUBSTITUTE((TRIM($I80))," ","°",COLUMNS($J80:M80)-1))-1))),"")," ","PŮVODNÍ")</f>
        <v xml:space="preserve"> PŮVODNÍ</v>
      </c>
      <c r="Q79" s="130" t="str">
        <f>CONCATENATE(IFERROR(IF(COLUMNS($J80:M80)-1=LEN((TRIM($I80)))-LEN(SUBSTITUTE((TRIM($I80))," ","")),                                                                                RIGHT((TRIM($I80)),LEN((TRIM($I80)))-SEARCH("°",SUBSTITUTE((TRIM($I80))," ","°",COLUMNS($J80:M80)-1))),          IF(COLUMNS($J80:M80)=1,                          LEFT((TRIM($I80)),SEARCH("°",SUBSTITUTE((TRIM($I80))," ","°",COLUMNS($J80:M80)))-1),                                                                                MID((TRIM($I80)),SEARCH("°",SUBSTITUTE((TRIM($I80))," ","°",COLUMNS($J80:M80)-1))+1,SEARCH("°",SUBSTITUTE((TRIM($I80))," ","°",COLUMNS($J80:M80)))-SEARCH("°",SUBSTITUTE((TRIM($I80))," ","°",COLUMNS($J80:M80)-1))-1))),"")," ","NOVÉ")</f>
        <v xml:space="preserve"> NOVÉ</v>
      </c>
      <c r="R79" s="126" t="str">
        <f>CONCATENATE(IFERROR(IF(COLUMNS($J80:N80)-1=LEN((TRIM($I80)))-LEN(SUBSTITUTE((TRIM($I80))," ","")),                                                                                RIGHT((TRIM($I80)),LEN((TRIM($I80)))-SEARCH("°",SUBSTITUTE((TRIM($I80))," ","°",COLUMNS($J80:N80)-1))),          IF(COLUMNS($J80:N80)=1,                          LEFT((TRIM($I80)),SEARCH("°",SUBSTITUTE((TRIM($I80))," ","°",COLUMNS($J80:N80)))-1),                                                                                MID((TRIM($I80)),SEARCH("°",SUBSTITUTE((TRIM($I80))," ","°",COLUMNS($J80:N80)-1))+1,SEARCH("°",SUBSTITUTE((TRIM($I80))," ","°",COLUMNS($J80:N80)))-SEARCH("°",SUBSTITUTE((TRIM($I80))," ","°",COLUMNS($J80:N80)-1))-1))),"")," ","PŮVODNÍ")</f>
        <v xml:space="preserve"> PŮVODNÍ</v>
      </c>
      <c r="S79" s="100" t="str">
        <f>CONCATENATE(IFERROR(IF(COLUMNS($J80:N80)-1=LEN((TRIM($I80)))-LEN(SUBSTITUTE((TRIM($I80))," ","")),                                                                                RIGHT((TRIM($I80)),LEN((TRIM($I80)))-SEARCH("°",SUBSTITUTE((TRIM($I80))," ","°",COLUMNS($J80:N80)-1))),          IF(COLUMNS($J80:N80)=1,                          LEFT((TRIM($I80)),SEARCH("°",SUBSTITUTE((TRIM($I80))," ","°",COLUMNS($J80:N80)))-1),                                                                                MID((TRIM($I80)),SEARCH("°",SUBSTITUTE((TRIM($I80))," ","°",COLUMNS($J80:N80)-1))+1,SEARCH("°",SUBSTITUTE((TRIM($I80))," ","°",COLUMNS($J80:N80)))-SEARCH("°",SUBSTITUTE((TRIM($I80))," ","°",COLUMNS($J80:N80)-1))-1))),"")," ","NOVÉ")</f>
        <v xml:space="preserve"> NOVÉ</v>
      </c>
      <c r="T79" s="131" t="s">
        <v>2187</v>
      </c>
      <c r="U79" s="64"/>
      <c r="V79" s="48"/>
      <c r="W79" s="48"/>
      <c r="X79" s="48"/>
      <c r="Y79" s="48"/>
      <c r="Z79" s="48"/>
      <c r="AA79" s="48"/>
      <c r="AB79" s="48"/>
      <c r="AC79" s="48"/>
      <c r="AD79" s="48"/>
    </row>
    <row r="80" spans="1:30" ht="15.75" thickBot="1" x14ac:dyDescent="0.3">
      <c r="A80" s="146" t="str">
        <f t="shared" ref="A80" si="73">IF(B80&lt;&gt;"",A78+1," ")</f>
        <v xml:space="preserve"> </v>
      </c>
      <c r="B80" s="59"/>
      <c r="C80" s="45"/>
      <c r="D80" s="46"/>
      <c r="E80" s="4"/>
      <c r="F80" s="59"/>
      <c r="G80" s="110" t="str">
        <f>IF(F80="","",VLOOKUP(F80,ČÍSELNÍK!$A$2:$B$448,2))</f>
        <v/>
      </c>
      <c r="H80" s="46"/>
      <c r="I80" s="109"/>
      <c r="J80" s="121"/>
      <c r="K80" s="122"/>
      <c r="L80" s="120"/>
      <c r="M80" s="123"/>
      <c r="N80" s="121"/>
      <c r="O80" s="122"/>
      <c r="P80" s="120"/>
      <c r="Q80" s="123"/>
      <c r="R80" s="121"/>
      <c r="S80" s="97"/>
      <c r="T80" s="128"/>
      <c r="U80" s="98" t="str">
        <f t="shared" ref="U80:AD80" si="74">IF(J80&lt;&gt;"",(J79 &amp; "***" &amp;J80),"")</f>
        <v/>
      </c>
      <c r="V80" s="98" t="str">
        <f t="shared" si="74"/>
        <v/>
      </c>
      <c r="W80" s="98" t="str">
        <f t="shared" si="74"/>
        <v/>
      </c>
      <c r="X80" s="98" t="str">
        <f t="shared" si="74"/>
        <v/>
      </c>
      <c r="Y80" s="98" t="str">
        <f t="shared" si="74"/>
        <v/>
      </c>
      <c r="Z80" s="98" t="str">
        <f t="shared" si="74"/>
        <v/>
      </c>
      <c r="AA80" s="98" t="str">
        <f t="shared" si="74"/>
        <v/>
      </c>
      <c r="AB80" s="98" t="str">
        <f t="shared" si="74"/>
        <v/>
      </c>
      <c r="AC80" s="98" t="str">
        <f t="shared" si="74"/>
        <v/>
      </c>
      <c r="AD80" s="98" t="str">
        <f t="shared" si="74"/>
        <v/>
      </c>
    </row>
    <row r="81" spans="1:30" ht="30.75" thickBot="1" x14ac:dyDescent="0.3">
      <c r="A81" s="5"/>
      <c r="B81" s="5" t="s">
        <v>3</v>
      </c>
      <c r="C81" s="5" t="s">
        <v>0</v>
      </c>
      <c r="D81" s="5" t="s">
        <v>2155</v>
      </c>
      <c r="E81" s="5" t="s">
        <v>2156</v>
      </c>
      <c r="F81" s="5" t="s">
        <v>2154</v>
      </c>
      <c r="G81" s="100" t="s">
        <v>2175</v>
      </c>
      <c r="H81" s="5" t="s">
        <v>2157</v>
      </c>
      <c r="I81" s="51" t="s">
        <v>1</v>
      </c>
      <c r="J81" s="126" t="str">
        <f>CONCATENATE(IFERROR(IF(COLUMNS($J82)-1=LEN((CONCATENATE($I82," ")))-LEN(SUBSTITUTE((CONCATENATE($I82," "))," ","")),
                                                                               RIGHT((CONCATENATE($I82," ")),LEN((CONCATENATE($I82," ")))-SEARCH("°",SUBSTITUTE((CONCATENATE($I82," "))," ","°",COLUMNS($J82)-1))),
         IF(COLUMNS($J82)=1,                          LEFT((CONCATENATE($I82," ")),SEARCH("°",SUBSTITUTE((CONCATENATE($I82," "))," ","°",COLUMNS($J82)))-1),
                                                                               MID((CONCATENATE($I82," ")),SEARCH("°",SUBSTITUTE((CONCATENATE($I82," "))," ","°",COLUMNS($J82)-1))+1,SEARCH("°",SUBSTITUTE((CONCATENATE($I82," "))," ","°",COLUMNS($J82)))-SEARCH("°",SUBSTITUTE((CONCATENATE($I82," "))," ","°",COLUMNS($J82)-1))-1))),"")," ","PŮVODNÍ")</f>
        <v xml:space="preserve"> PŮVODNÍ</v>
      </c>
      <c r="K81" s="127" t="str">
        <f>CONCATENATE(IFERROR(IF(COLUMNS($J82)-1=LEN((CONCATENATE($I82," ")))-LEN(SUBSTITUTE((CONCATENATE($I82," "))," ","")),
                                                                               RIGHT((CONCATENATE($I82," ")),LEN((CONCATENATE($I82," ")))-SEARCH("°",SUBSTITUTE((CONCATENATE($I82," "))," ","°",COLUMNS($J82)-1))),
         IF(COLUMNS($J82)=1,                          LEFT((CONCATENATE($I82," ")),SEARCH("°",SUBSTITUTE((CONCATENATE($I82," "))," ","°",COLUMNS($J82)))-1),
                                                                               MID((CONCATENATE($I82," ")),SEARCH("°",SUBSTITUTE((CONCATENATE($I82," "))," ","°",COLUMNS($J82)-1))+1,SEARCH("°",SUBSTITUTE((CONCATENATE($I82," "))," ","°",COLUMNS($J82)))-SEARCH("°",SUBSTITUTE((CONCATENATE($I82," "))," ","°",COLUMNS($J82)-1))-1))),"")," ","NOVÉ")</f>
        <v xml:space="preserve"> NOVÉ</v>
      </c>
      <c r="L81" s="129" t="str">
        <f>CONCATENATE(IFERROR(IF(COLUMNS($J82:K82)-1=LEN((TRIM($I82)))-LEN(SUBSTITUTE((TRIM($I82))," ","")),                                                                                RIGHT((TRIM($I82)),LEN((TRIM($I82)))-SEARCH("°",SUBSTITUTE((TRIM($I82))," ","°",COLUMNS($J82:K82)-1))),          IF(COLUMNS($J82:K82)=1,                          LEFT((TRIM($I82)),SEARCH("°",SUBSTITUTE((TRIM($I82))," ","°",COLUMNS($J82:K82)))-1),                                                                                MID((TRIM($I82)),SEARCH("°",SUBSTITUTE((TRIM($I82))," ","°",COLUMNS($J82:K82)-1))+1,SEARCH("°",SUBSTITUTE((TRIM($I82))," ","°",COLUMNS($J82:K82)))-SEARCH("°",SUBSTITUTE((TRIM($I82))," ","°",COLUMNS($J82:K82)-1))-1))),"")," ","PŮVODNÍ")</f>
        <v xml:space="preserve"> PŮVODNÍ</v>
      </c>
      <c r="M81" s="130" t="str">
        <f>CONCATENATE(IFERROR(IF(COLUMNS($J82:K82)-1=LEN((TRIM($I82)))-LEN(SUBSTITUTE((TRIM($I82))," ","")),                                                                                RIGHT((TRIM($I82)),LEN((TRIM($I82)))-SEARCH("°",SUBSTITUTE((TRIM($I82))," ","°",COLUMNS($J82:K82)-1))),          IF(COLUMNS($J82:K82)=1,                          LEFT((TRIM($I82)),SEARCH("°",SUBSTITUTE((TRIM($I82))," ","°",COLUMNS($J82:K82)))-1),                                                                                MID((TRIM($I82)),SEARCH("°",SUBSTITUTE((TRIM($I82))," ","°",COLUMNS($J82:K82)-1))+1,SEARCH("°",SUBSTITUTE((TRIM($I82))," ","°",COLUMNS($J82:K82)))-SEARCH("°",SUBSTITUTE((TRIM($I82))," ","°",COLUMNS($J82:K82)-1))-1))),"")," ","NOVÉ")</f>
        <v xml:space="preserve"> NOVÉ</v>
      </c>
      <c r="N81" s="126" t="str">
        <f>CONCATENATE(IFERROR(IF(COLUMNS($J82:L82)-1=LEN((TRIM($I82)))-LEN(SUBSTITUTE((TRIM($I82))," ","")),                                                                                RIGHT((TRIM($I82)),LEN((TRIM($I82)))-SEARCH("°",SUBSTITUTE((TRIM($I82))," ","°",COLUMNS($J82:L82)-1))),          IF(COLUMNS($J82:L82)=1,                          LEFT((TRIM($I82)),SEARCH("°",SUBSTITUTE((TRIM($I82))," ","°",COLUMNS($J82:L82)))-1),                                                                                MID((TRIM($I82)),SEARCH("°",SUBSTITUTE((TRIM($I82))," ","°",COLUMNS($J82:L82)-1))+1,SEARCH("°",SUBSTITUTE((TRIM($I82))," ","°",COLUMNS($J82:L82)))-SEARCH("°",SUBSTITUTE((TRIM($I82))," ","°",COLUMNS($J82:L82)-1))-1))),"")," ","PŮVODNÍ")</f>
        <v xml:space="preserve"> PŮVODNÍ</v>
      </c>
      <c r="O81" s="127" t="str">
        <f>CONCATENATE(IFERROR(IF(COLUMNS($J82:L82)-1=LEN((TRIM($I82)))-LEN(SUBSTITUTE((TRIM($I82))," ","")),                                                                                RIGHT((TRIM($I82)),LEN((TRIM($I82)))-SEARCH("°",SUBSTITUTE((TRIM($I82))," ","°",COLUMNS($J82:L82)-1))),          IF(COLUMNS($J82:L82)=1,                          LEFT((TRIM($I82)),SEARCH("°",SUBSTITUTE((TRIM($I82))," ","°",COLUMNS($J82:L82)))-1),                                                                                MID((TRIM($I82)),SEARCH("°",SUBSTITUTE((TRIM($I82))," ","°",COLUMNS($J82:L82)-1))+1,SEARCH("°",SUBSTITUTE((TRIM($I82))," ","°",COLUMNS($J82:L82)))-SEARCH("°",SUBSTITUTE((TRIM($I82))," ","°",COLUMNS($J82:L82)-1))-1))),"")," ","NOVÉ")</f>
        <v xml:space="preserve"> NOVÉ</v>
      </c>
      <c r="P81" s="129" t="str">
        <f>CONCATENATE(IFERROR(IF(COLUMNS($J82:M82)-1=LEN((TRIM($I82)))-LEN(SUBSTITUTE((TRIM($I82))," ","")),                                                                                RIGHT((TRIM($I82)),LEN((TRIM($I82)))-SEARCH("°",SUBSTITUTE((TRIM($I82))," ","°",COLUMNS($J82:M82)-1))),          IF(COLUMNS($J82:M82)=1,                          LEFT((TRIM($I82)),SEARCH("°",SUBSTITUTE((TRIM($I82))," ","°",COLUMNS($J82:M82)))-1),                                                                                MID((TRIM($I82)),SEARCH("°",SUBSTITUTE((TRIM($I82))," ","°",COLUMNS($J82:M82)-1))+1,SEARCH("°",SUBSTITUTE((TRIM($I82))," ","°",COLUMNS($J82:M82)))-SEARCH("°",SUBSTITUTE((TRIM($I82))," ","°",COLUMNS($J82:M82)-1))-1))),"")," ","PŮVODNÍ")</f>
        <v xml:space="preserve"> PŮVODNÍ</v>
      </c>
      <c r="Q81" s="130" t="str">
        <f>CONCATENATE(IFERROR(IF(COLUMNS($J82:M82)-1=LEN((TRIM($I82)))-LEN(SUBSTITUTE((TRIM($I82))," ","")),                                                                                RIGHT((TRIM($I82)),LEN((TRIM($I82)))-SEARCH("°",SUBSTITUTE((TRIM($I82))," ","°",COLUMNS($J82:M82)-1))),          IF(COLUMNS($J82:M82)=1,                          LEFT((TRIM($I82)),SEARCH("°",SUBSTITUTE((TRIM($I82))," ","°",COLUMNS($J82:M82)))-1),                                                                                MID((TRIM($I82)),SEARCH("°",SUBSTITUTE((TRIM($I82))," ","°",COLUMNS($J82:M82)-1))+1,SEARCH("°",SUBSTITUTE((TRIM($I82))," ","°",COLUMNS($J82:M82)))-SEARCH("°",SUBSTITUTE((TRIM($I82))," ","°",COLUMNS($J82:M82)-1))-1))),"")," ","NOVÉ")</f>
        <v xml:space="preserve"> NOVÉ</v>
      </c>
      <c r="R81" s="126" t="str">
        <f>CONCATENATE(IFERROR(IF(COLUMNS($J82:N82)-1=LEN((TRIM($I82)))-LEN(SUBSTITUTE((TRIM($I82))," ","")),                                                                                RIGHT((TRIM($I82)),LEN((TRIM($I82)))-SEARCH("°",SUBSTITUTE((TRIM($I82))," ","°",COLUMNS($J82:N82)-1))),          IF(COLUMNS($J82:N82)=1,                          LEFT((TRIM($I82)),SEARCH("°",SUBSTITUTE((TRIM($I82))," ","°",COLUMNS($J82:N82)))-1),                                                                                MID((TRIM($I82)),SEARCH("°",SUBSTITUTE((TRIM($I82))," ","°",COLUMNS($J82:N82)-1))+1,SEARCH("°",SUBSTITUTE((TRIM($I82))," ","°",COLUMNS($J82:N82)))-SEARCH("°",SUBSTITUTE((TRIM($I82))," ","°",COLUMNS($J82:N82)-1))-1))),"")," ","PŮVODNÍ")</f>
        <v xml:space="preserve"> PŮVODNÍ</v>
      </c>
      <c r="S81" s="100" t="str">
        <f>CONCATENATE(IFERROR(IF(COLUMNS($J82:N82)-1=LEN((TRIM($I82)))-LEN(SUBSTITUTE((TRIM($I82))," ","")),                                                                                RIGHT((TRIM($I82)),LEN((TRIM($I82)))-SEARCH("°",SUBSTITUTE((TRIM($I82))," ","°",COLUMNS($J82:N82)-1))),          IF(COLUMNS($J82:N82)=1,                          LEFT((TRIM($I82)),SEARCH("°",SUBSTITUTE((TRIM($I82))," ","°",COLUMNS($J82:N82)))-1),                                                                                MID((TRIM($I82)),SEARCH("°",SUBSTITUTE((TRIM($I82))," ","°",COLUMNS($J82:N82)-1))+1,SEARCH("°",SUBSTITUTE((TRIM($I82))," ","°",COLUMNS($J82:N82)))-SEARCH("°",SUBSTITUTE((TRIM($I82))," ","°",COLUMNS($J82:N82)-1))-1))),"")," ","NOVÉ")</f>
        <v xml:space="preserve"> NOVÉ</v>
      </c>
      <c r="T81" s="131" t="s">
        <v>2187</v>
      </c>
      <c r="U81" s="64"/>
      <c r="V81" s="48"/>
      <c r="W81" s="48"/>
      <c r="X81" s="48"/>
      <c r="Y81" s="48"/>
      <c r="Z81" s="48"/>
      <c r="AA81" s="48"/>
      <c r="AB81" s="48"/>
      <c r="AC81" s="48"/>
      <c r="AD81" s="48"/>
    </row>
    <row r="82" spans="1:30" ht="15.75" thickBot="1" x14ac:dyDescent="0.3">
      <c r="A82" s="146" t="str">
        <f t="shared" ref="A82" si="75">IF(B82&lt;&gt;"",A80+1," ")</f>
        <v xml:space="preserve"> </v>
      </c>
      <c r="B82" s="59"/>
      <c r="C82" s="45"/>
      <c r="D82" s="46"/>
      <c r="E82" s="4"/>
      <c r="F82" s="59"/>
      <c r="G82" s="110" t="str">
        <f>IF(F82="","",VLOOKUP(F82,ČÍSELNÍK!$A$2:$B$448,2))</f>
        <v/>
      </c>
      <c r="H82" s="46"/>
      <c r="I82" s="109"/>
      <c r="J82" s="121"/>
      <c r="K82" s="122"/>
      <c r="L82" s="120"/>
      <c r="M82" s="123"/>
      <c r="N82" s="121"/>
      <c r="O82" s="122"/>
      <c r="P82" s="120"/>
      <c r="Q82" s="123"/>
      <c r="R82" s="121"/>
      <c r="S82" s="97"/>
      <c r="T82" s="128"/>
      <c r="U82" s="98" t="str">
        <f t="shared" ref="U82:AD82" si="76">IF(J82&lt;&gt;"",(J81 &amp; "***" &amp;J82),"")</f>
        <v/>
      </c>
      <c r="V82" s="98" t="str">
        <f t="shared" si="76"/>
        <v/>
      </c>
      <c r="W82" s="98" t="str">
        <f t="shared" si="76"/>
        <v/>
      </c>
      <c r="X82" s="98" t="str">
        <f t="shared" si="76"/>
        <v/>
      </c>
      <c r="Y82" s="98" t="str">
        <f t="shared" si="76"/>
        <v/>
      </c>
      <c r="Z82" s="98" t="str">
        <f t="shared" si="76"/>
        <v/>
      </c>
      <c r="AA82" s="98" t="str">
        <f t="shared" si="76"/>
        <v/>
      </c>
      <c r="AB82" s="98" t="str">
        <f t="shared" si="76"/>
        <v/>
      </c>
      <c r="AC82" s="98" t="str">
        <f t="shared" si="76"/>
        <v/>
      </c>
      <c r="AD82" s="98" t="str">
        <f t="shared" si="76"/>
        <v/>
      </c>
    </row>
    <row r="83" spans="1:30" ht="30.75" thickBot="1" x14ac:dyDescent="0.3">
      <c r="A83" s="5"/>
      <c r="B83" s="5" t="s">
        <v>3</v>
      </c>
      <c r="C83" s="5" t="s">
        <v>0</v>
      </c>
      <c r="D83" s="5" t="s">
        <v>2155</v>
      </c>
      <c r="E83" s="5" t="s">
        <v>2156</v>
      </c>
      <c r="F83" s="5" t="s">
        <v>2154</v>
      </c>
      <c r="G83" s="100" t="s">
        <v>2175</v>
      </c>
      <c r="H83" s="5" t="s">
        <v>2157</v>
      </c>
      <c r="I83" s="51" t="s">
        <v>1</v>
      </c>
      <c r="J83" s="126" t="str">
        <f>CONCATENATE(IFERROR(IF(COLUMNS($J84)-1=LEN((CONCATENATE($I84," ")))-LEN(SUBSTITUTE((CONCATENATE($I84," "))," ","")),
                                                                               RIGHT((CONCATENATE($I84," ")),LEN((CONCATENATE($I84," ")))-SEARCH("°",SUBSTITUTE((CONCATENATE($I84," "))," ","°",COLUMNS($J84)-1))),
         IF(COLUMNS($J84)=1,                          LEFT((CONCATENATE($I84," ")),SEARCH("°",SUBSTITUTE((CONCATENATE($I84," "))," ","°",COLUMNS($J84)))-1),
                                                                               MID((CONCATENATE($I84," ")),SEARCH("°",SUBSTITUTE((CONCATENATE($I84," "))," ","°",COLUMNS($J84)-1))+1,SEARCH("°",SUBSTITUTE((CONCATENATE($I84," "))," ","°",COLUMNS($J84)))-SEARCH("°",SUBSTITUTE((CONCATENATE($I84," "))," ","°",COLUMNS($J84)-1))-1))),"")," ","PŮVODNÍ")</f>
        <v xml:space="preserve"> PŮVODNÍ</v>
      </c>
      <c r="K83" s="127" t="str">
        <f>CONCATENATE(IFERROR(IF(COLUMNS($J84)-1=LEN((CONCATENATE($I84," ")))-LEN(SUBSTITUTE((CONCATENATE($I84," "))," ","")),
                                                                               RIGHT((CONCATENATE($I84," ")),LEN((CONCATENATE($I84," ")))-SEARCH("°",SUBSTITUTE((CONCATENATE($I84," "))," ","°",COLUMNS($J84)-1))),
         IF(COLUMNS($J84)=1,                          LEFT((CONCATENATE($I84," ")),SEARCH("°",SUBSTITUTE((CONCATENATE($I84," "))," ","°",COLUMNS($J84)))-1),
                                                                               MID((CONCATENATE($I84," ")),SEARCH("°",SUBSTITUTE((CONCATENATE($I84," "))," ","°",COLUMNS($J84)-1))+1,SEARCH("°",SUBSTITUTE((CONCATENATE($I84," "))," ","°",COLUMNS($J84)))-SEARCH("°",SUBSTITUTE((CONCATENATE($I84," "))," ","°",COLUMNS($J84)-1))-1))),"")," ","NOVÉ")</f>
        <v xml:space="preserve"> NOVÉ</v>
      </c>
      <c r="L83" s="129" t="str">
        <f>CONCATENATE(IFERROR(IF(COLUMNS($J84:K84)-1=LEN((TRIM($I84)))-LEN(SUBSTITUTE((TRIM($I84))," ","")),                                                                                RIGHT((TRIM($I84)),LEN((TRIM($I84)))-SEARCH("°",SUBSTITUTE((TRIM($I84))," ","°",COLUMNS($J84:K84)-1))),          IF(COLUMNS($J84:K84)=1,                          LEFT((TRIM($I84)),SEARCH("°",SUBSTITUTE((TRIM($I84))," ","°",COLUMNS($J84:K84)))-1),                                                                                MID((TRIM($I84)),SEARCH("°",SUBSTITUTE((TRIM($I84))," ","°",COLUMNS($J84:K84)-1))+1,SEARCH("°",SUBSTITUTE((TRIM($I84))," ","°",COLUMNS($J84:K84)))-SEARCH("°",SUBSTITUTE((TRIM($I84))," ","°",COLUMNS($J84:K84)-1))-1))),"")," ","PŮVODNÍ")</f>
        <v xml:space="preserve"> PŮVODNÍ</v>
      </c>
      <c r="M83" s="130" t="str">
        <f>CONCATENATE(IFERROR(IF(COLUMNS($J84:K84)-1=LEN((TRIM($I84)))-LEN(SUBSTITUTE((TRIM($I84))," ","")),                                                                                RIGHT((TRIM($I84)),LEN((TRIM($I84)))-SEARCH("°",SUBSTITUTE((TRIM($I84))," ","°",COLUMNS($J84:K84)-1))),          IF(COLUMNS($J84:K84)=1,                          LEFT((TRIM($I84)),SEARCH("°",SUBSTITUTE((TRIM($I84))," ","°",COLUMNS($J84:K84)))-1),                                                                                MID((TRIM($I84)),SEARCH("°",SUBSTITUTE((TRIM($I84))," ","°",COLUMNS($J84:K84)-1))+1,SEARCH("°",SUBSTITUTE((TRIM($I84))," ","°",COLUMNS($J84:K84)))-SEARCH("°",SUBSTITUTE((TRIM($I84))," ","°",COLUMNS($J84:K84)-1))-1))),"")," ","NOVÉ")</f>
        <v xml:space="preserve"> NOVÉ</v>
      </c>
      <c r="N83" s="126" t="str">
        <f>CONCATENATE(IFERROR(IF(COLUMNS($J84:L84)-1=LEN((TRIM($I84)))-LEN(SUBSTITUTE((TRIM($I84))," ","")),                                                                                RIGHT((TRIM($I84)),LEN((TRIM($I84)))-SEARCH("°",SUBSTITUTE((TRIM($I84))," ","°",COLUMNS($J84:L84)-1))),          IF(COLUMNS($J84:L84)=1,                          LEFT((TRIM($I84)),SEARCH("°",SUBSTITUTE((TRIM($I84))," ","°",COLUMNS($J84:L84)))-1),                                                                                MID((TRIM($I84)),SEARCH("°",SUBSTITUTE((TRIM($I84))," ","°",COLUMNS($J84:L84)-1))+1,SEARCH("°",SUBSTITUTE((TRIM($I84))," ","°",COLUMNS($J84:L84)))-SEARCH("°",SUBSTITUTE((TRIM($I84))," ","°",COLUMNS($J84:L84)-1))-1))),"")," ","PŮVODNÍ")</f>
        <v xml:space="preserve"> PŮVODNÍ</v>
      </c>
      <c r="O83" s="127" t="str">
        <f>CONCATENATE(IFERROR(IF(COLUMNS($J84:L84)-1=LEN((TRIM($I84)))-LEN(SUBSTITUTE((TRIM($I84))," ","")),                                                                                RIGHT((TRIM($I84)),LEN((TRIM($I84)))-SEARCH("°",SUBSTITUTE((TRIM($I84))," ","°",COLUMNS($J84:L84)-1))),          IF(COLUMNS($J84:L84)=1,                          LEFT((TRIM($I84)),SEARCH("°",SUBSTITUTE((TRIM($I84))," ","°",COLUMNS($J84:L84)))-1),                                                                                MID((TRIM($I84)),SEARCH("°",SUBSTITUTE((TRIM($I84))," ","°",COLUMNS($J84:L84)-1))+1,SEARCH("°",SUBSTITUTE((TRIM($I84))," ","°",COLUMNS($J84:L84)))-SEARCH("°",SUBSTITUTE((TRIM($I84))," ","°",COLUMNS($J84:L84)-1))-1))),"")," ","NOVÉ")</f>
        <v xml:space="preserve"> NOVÉ</v>
      </c>
      <c r="P83" s="129" t="str">
        <f>CONCATENATE(IFERROR(IF(COLUMNS($J84:M84)-1=LEN((TRIM($I84)))-LEN(SUBSTITUTE((TRIM($I84))," ","")),                                                                                RIGHT((TRIM($I84)),LEN((TRIM($I84)))-SEARCH("°",SUBSTITUTE((TRIM($I84))," ","°",COLUMNS($J84:M84)-1))),          IF(COLUMNS($J84:M84)=1,                          LEFT((TRIM($I84)),SEARCH("°",SUBSTITUTE((TRIM($I84))," ","°",COLUMNS($J84:M84)))-1),                                                                                MID((TRIM($I84)),SEARCH("°",SUBSTITUTE((TRIM($I84))," ","°",COLUMNS($J84:M84)-1))+1,SEARCH("°",SUBSTITUTE((TRIM($I84))," ","°",COLUMNS($J84:M84)))-SEARCH("°",SUBSTITUTE((TRIM($I84))," ","°",COLUMNS($J84:M84)-1))-1))),"")," ","PŮVODNÍ")</f>
        <v xml:space="preserve"> PŮVODNÍ</v>
      </c>
      <c r="Q83" s="130" t="str">
        <f>CONCATENATE(IFERROR(IF(COLUMNS($J84:M84)-1=LEN((TRIM($I84)))-LEN(SUBSTITUTE((TRIM($I84))," ","")),                                                                                RIGHT((TRIM($I84)),LEN((TRIM($I84)))-SEARCH("°",SUBSTITUTE((TRIM($I84))," ","°",COLUMNS($J84:M84)-1))),          IF(COLUMNS($J84:M84)=1,                          LEFT((TRIM($I84)),SEARCH("°",SUBSTITUTE((TRIM($I84))," ","°",COLUMNS($J84:M84)))-1),                                                                                MID((TRIM($I84)),SEARCH("°",SUBSTITUTE((TRIM($I84))," ","°",COLUMNS($J84:M84)-1))+1,SEARCH("°",SUBSTITUTE((TRIM($I84))," ","°",COLUMNS($J84:M84)))-SEARCH("°",SUBSTITUTE((TRIM($I84))," ","°",COLUMNS($J84:M84)-1))-1))),"")," ","NOVÉ")</f>
        <v xml:space="preserve"> NOVÉ</v>
      </c>
      <c r="R83" s="126" t="str">
        <f>CONCATENATE(IFERROR(IF(COLUMNS($J84:N84)-1=LEN((TRIM($I84)))-LEN(SUBSTITUTE((TRIM($I84))," ","")),                                                                                RIGHT((TRIM($I84)),LEN((TRIM($I84)))-SEARCH("°",SUBSTITUTE((TRIM($I84))," ","°",COLUMNS($J84:N84)-1))),          IF(COLUMNS($J84:N84)=1,                          LEFT((TRIM($I84)),SEARCH("°",SUBSTITUTE((TRIM($I84))," ","°",COLUMNS($J84:N84)))-1),                                                                                MID((TRIM($I84)),SEARCH("°",SUBSTITUTE((TRIM($I84))," ","°",COLUMNS($J84:N84)-1))+1,SEARCH("°",SUBSTITUTE((TRIM($I84))," ","°",COLUMNS($J84:N84)))-SEARCH("°",SUBSTITUTE((TRIM($I84))," ","°",COLUMNS($J84:N84)-1))-1))),"")," ","PŮVODNÍ")</f>
        <v xml:space="preserve"> PŮVODNÍ</v>
      </c>
      <c r="S83" s="100" t="str">
        <f>CONCATENATE(IFERROR(IF(COLUMNS($J84:N84)-1=LEN((TRIM($I84)))-LEN(SUBSTITUTE((TRIM($I84))," ","")),                                                                                RIGHT((TRIM($I84)),LEN((TRIM($I84)))-SEARCH("°",SUBSTITUTE((TRIM($I84))," ","°",COLUMNS($J84:N84)-1))),          IF(COLUMNS($J84:N84)=1,                          LEFT((TRIM($I84)),SEARCH("°",SUBSTITUTE((TRIM($I84))," ","°",COLUMNS($J84:N84)))-1),                                                                                MID((TRIM($I84)),SEARCH("°",SUBSTITUTE((TRIM($I84))," ","°",COLUMNS($J84:N84)-1))+1,SEARCH("°",SUBSTITUTE((TRIM($I84))," ","°",COLUMNS($J84:N84)))-SEARCH("°",SUBSTITUTE((TRIM($I84))," ","°",COLUMNS($J84:N84)-1))-1))),"")," ","NOVÉ")</f>
        <v xml:space="preserve"> NOVÉ</v>
      </c>
      <c r="T83" s="131" t="s">
        <v>2187</v>
      </c>
      <c r="U83" s="64"/>
      <c r="V83" s="48"/>
      <c r="W83" s="48"/>
      <c r="X83" s="48"/>
      <c r="Y83" s="48"/>
      <c r="Z83" s="48"/>
      <c r="AA83" s="48"/>
      <c r="AB83" s="48"/>
      <c r="AC83" s="48"/>
      <c r="AD83" s="48"/>
    </row>
    <row r="84" spans="1:30" ht="15.75" thickBot="1" x14ac:dyDescent="0.3">
      <c r="A84" s="146" t="str">
        <f t="shared" ref="A84" si="77">IF(B84&lt;&gt;"",A82+1," ")</f>
        <v xml:space="preserve"> </v>
      </c>
      <c r="B84" s="59"/>
      <c r="C84" s="45"/>
      <c r="D84" s="46"/>
      <c r="E84" s="4"/>
      <c r="F84" s="59"/>
      <c r="G84" s="110" t="str">
        <f>IF(F84="","",VLOOKUP(F84,ČÍSELNÍK!$A$2:$B$448,2))</f>
        <v/>
      </c>
      <c r="H84" s="46"/>
      <c r="I84" s="109"/>
      <c r="J84" s="121"/>
      <c r="K84" s="122"/>
      <c r="L84" s="120"/>
      <c r="M84" s="123"/>
      <c r="N84" s="121"/>
      <c r="O84" s="122"/>
      <c r="P84" s="120"/>
      <c r="Q84" s="123"/>
      <c r="R84" s="121"/>
      <c r="S84" s="97"/>
      <c r="T84" s="128"/>
      <c r="U84" s="98" t="str">
        <f t="shared" ref="U84:AD84" si="78">IF(J84&lt;&gt;"",(J83 &amp; "***" &amp;J84),"")</f>
        <v/>
      </c>
      <c r="V84" s="98" t="str">
        <f t="shared" si="78"/>
        <v/>
      </c>
      <c r="W84" s="98" t="str">
        <f t="shared" si="78"/>
        <v/>
      </c>
      <c r="X84" s="98" t="str">
        <f t="shared" si="78"/>
        <v/>
      </c>
      <c r="Y84" s="98" t="str">
        <f t="shared" si="78"/>
        <v/>
      </c>
      <c r="Z84" s="98" t="str">
        <f t="shared" si="78"/>
        <v/>
      </c>
      <c r="AA84" s="98" t="str">
        <f t="shared" si="78"/>
        <v/>
      </c>
      <c r="AB84" s="98" t="str">
        <f t="shared" si="78"/>
        <v/>
      </c>
      <c r="AC84" s="98" t="str">
        <f t="shared" si="78"/>
        <v/>
      </c>
      <c r="AD84" s="98" t="str">
        <f t="shared" si="78"/>
        <v/>
      </c>
    </row>
    <row r="85" spans="1:30" ht="30.75" thickBot="1" x14ac:dyDescent="0.3">
      <c r="A85" s="5"/>
      <c r="B85" s="5" t="s">
        <v>3</v>
      </c>
      <c r="C85" s="5" t="s">
        <v>0</v>
      </c>
      <c r="D85" s="5" t="s">
        <v>2155</v>
      </c>
      <c r="E85" s="5" t="s">
        <v>2156</v>
      </c>
      <c r="F85" s="5" t="s">
        <v>2154</v>
      </c>
      <c r="G85" s="100" t="s">
        <v>2175</v>
      </c>
      <c r="H85" s="5" t="s">
        <v>2157</v>
      </c>
      <c r="I85" s="51" t="s">
        <v>1</v>
      </c>
      <c r="J85" s="126" t="str">
        <f>CONCATENATE(IFERROR(IF(COLUMNS($J86)-1=LEN((CONCATENATE($I86," ")))-LEN(SUBSTITUTE((CONCATENATE($I86," "))," ","")),
                                                                               RIGHT((CONCATENATE($I86," ")),LEN((CONCATENATE($I86," ")))-SEARCH("°",SUBSTITUTE((CONCATENATE($I86," "))," ","°",COLUMNS($J86)-1))),
         IF(COLUMNS($J86)=1,                          LEFT((CONCATENATE($I86," ")),SEARCH("°",SUBSTITUTE((CONCATENATE($I86," "))," ","°",COLUMNS($J86)))-1),
                                                                               MID((CONCATENATE($I86," ")),SEARCH("°",SUBSTITUTE((CONCATENATE($I86," "))," ","°",COLUMNS($J86)-1))+1,SEARCH("°",SUBSTITUTE((CONCATENATE($I86," "))," ","°",COLUMNS($J86)))-SEARCH("°",SUBSTITUTE((CONCATENATE($I86," "))," ","°",COLUMNS($J86)-1))-1))),"")," ","PŮVODNÍ")</f>
        <v xml:space="preserve"> PŮVODNÍ</v>
      </c>
      <c r="K85" s="127" t="str">
        <f>CONCATENATE(IFERROR(IF(COLUMNS($J86)-1=LEN((CONCATENATE($I86," ")))-LEN(SUBSTITUTE((CONCATENATE($I86," "))," ","")),
                                                                               RIGHT((CONCATENATE($I86," ")),LEN((CONCATENATE($I86," ")))-SEARCH("°",SUBSTITUTE((CONCATENATE($I86," "))," ","°",COLUMNS($J86)-1))),
         IF(COLUMNS($J86)=1,                          LEFT((CONCATENATE($I86," ")),SEARCH("°",SUBSTITUTE((CONCATENATE($I86," "))," ","°",COLUMNS($J86)))-1),
                                                                               MID((CONCATENATE($I86," ")),SEARCH("°",SUBSTITUTE((CONCATENATE($I86," "))," ","°",COLUMNS($J86)-1))+1,SEARCH("°",SUBSTITUTE((CONCATENATE($I86," "))," ","°",COLUMNS($J86)))-SEARCH("°",SUBSTITUTE((CONCATENATE($I86," "))," ","°",COLUMNS($J86)-1))-1))),"")," ","NOVÉ")</f>
        <v xml:space="preserve"> NOVÉ</v>
      </c>
      <c r="L85" s="129" t="str">
        <f>CONCATENATE(IFERROR(IF(COLUMNS($J86:K86)-1=LEN((TRIM($I86)))-LEN(SUBSTITUTE((TRIM($I86))," ","")),                                                                                RIGHT((TRIM($I86)),LEN((TRIM($I86)))-SEARCH("°",SUBSTITUTE((TRIM($I86))," ","°",COLUMNS($J86:K86)-1))),          IF(COLUMNS($J86:K86)=1,                          LEFT((TRIM($I86)),SEARCH("°",SUBSTITUTE((TRIM($I86))," ","°",COLUMNS($J86:K86)))-1),                                                                                MID((TRIM($I86)),SEARCH("°",SUBSTITUTE((TRIM($I86))," ","°",COLUMNS($J86:K86)-1))+1,SEARCH("°",SUBSTITUTE((TRIM($I86))," ","°",COLUMNS($J86:K86)))-SEARCH("°",SUBSTITUTE((TRIM($I86))," ","°",COLUMNS($J86:K86)-1))-1))),"")," ","PŮVODNÍ")</f>
        <v xml:space="preserve"> PŮVODNÍ</v>
      </c>
      <c r="M85" s="130" t="str">
        <f>CONCATENATE(IFERROR(IF(COLUMNS($J86:K86)-1=LEN((TRIM($I86)))-LEN(SUBSTITUTE((TRIM($I86))," ","")),                                                                                RIGHT((TRIM($I86)),LEN((TRIM($I86)))-SEARCH("°",SUBSTITUTE((TRIM($I86))," ","°",COLUMNS($J86:K86)-1))),          IF(COLUMNS($J86:K86)=1,                          LEFT((TRIM($I86)),SEARCH("°",SUBSTITUTE((TRIM($I86))," ","°",COLUMNS($J86:K86)))-1),                                                                                MID((TRIM($I86)),SEARCH("°",SUBSTITUTE((TRIM($I86))," ","°",COLUMNS($J86:K86)-1))+1,SEARCH("°",SUBSTITUTE((TRIM($I86))," ","°",COLUMNS($J86:K86)))-SEARCH("°",SUBSTITUTE((TRIM($I86))," ","°",COLUMNS($J86:K86)-1))-1))),"")," ","NOVÉ")</f>
        <v xml:space="preserve"> NOVÉ</v>
      </c>
      <c r="N85" s="126" t="str">
        <f>CONCATENATE(IFERROR(IF(COLUMNS($J86:L86)-1=LEN((TRIM($I86)))-LEN(SUBSTITUTE((TRIM($I86))," ","")),                                                                                RIGHT((TRIM($I86)),LEN((TRIM($I86)))-SEARCH("°",SUBSTITUTE((TRIM($I86))," ","°",COLUMNS($J86:L86)-1))),          IF(COLUMNS($J86:L86)=1,                          LEFT((TRIM($I86)),SEARCH("°",SUBSTITUTE((TRIM($I86))," ","°",COLUMNS($J86:L86)))-1),                                                                                MID((TRIM($I86)),SEARCH("°",SUBSTITUTE((TRIM($I86))," ","°",COLUMNS($J86:L86)-1))+1,SEARCH("°",SUBSTITUTE((TRIM($I86))," ","°",COLUMNS($J86:L86)))-SEARCH("°",SUBSTITUTE((TRIM($I86))," ","°",COLUMNS($J86:L86)-1))-1))),"")," ","PŮVODNÍ")</f>
        <v xml:space="preserve"> PŮVODNÍ</v>
      </c>
      <c r="O85" s="127" t="str">
        <f>CONCATENATE(IFERROR(IF(COLUMNS($J86:L86)-1=LEN((TRIM($I86)))-LEN(SUBSTITUTE((TRIM($I86))," ","")),                                                                                RIGHT((TRIM($I86)),LEN((TRIM($I86)))-SEARCH("°",SUBSTITUTE((TRIM($I86))," ","°",COLUMNS($J86:L86)-1))),          IF(COLUMNS($J86:L86)=1,                          LEFT((TRIM($I86)),SEARCH("°",SUBSTITUTE((TRIM($I86))," ","°",COLUMNS($J86:L86)))-1),                                                                                MID((TRIM($I86)),SEARCH("°",SUBSTITUTE((TRIM($I86))," ","°",COLUMNS($J86:L86)-1))+1,SEARCH("°",SUBSTITUTE((TRIM($I86))," ","°",COLUMNS($J86:L86)))-SEARCH("°",SUBSTITUTE((TRIM($I86))," ","°",COLUMNS($J86:L86)-1))-1))),"")," ","NOVÉ")</f>
        <v xml:space="preserve"> NOVÉ</v>
      </c>
      <c r="P85" s="129" t="str">
        <f>CONCATENATE(IFERROR(IF(COLUMNS($J86:M86)-1=LEN((TRIM($I86)))-LEN(SUBSTITUTE((TRIM($I86))," ","")),                                                                                RIGHT((TRIM($I86)),LEN((TRIM($I86)))-SEARCH("°",SUBSTITUTE((TRIM($I86))," ","°",COLUMNS($J86:M86)-1))),          IF(COLUMNS($J86:M86)=1,                          LEFT((TRIM($I86)),SEARCH("°",SUBSTITUTE((TRIM($I86))," ","°",COLUMNS($J86:M86)))-1),                                                                                MID((TRIM($I86)),SEARCH("°",SUBSTITUTE((TRIM($I86))," ","°",COLUMNS($J86:M86)-1))+1,SEARCH("°",SUBSTITUTE((TRIM($I86))," ","°",COLUMNS($J86:M86)))-SEARCH("°",SUBSTITUTE((TRIM($I86))," ","°",COLUMNS($J86:M86)-1))-1))),"")," ","PŮVODNÍ")</f>
        <v xml:space="preserve"> PŮVODNÍ</v>
      </c>
      <c r="Q85" s="130" t="str">
        <f>CONCATENATE(IFERROR(IF(COLUMNS($J86:M86)-1=LEN((TRIM($I86)))-LEN(SUBSTITUTE((TRIM($I86))," ","")),                                                                                RIGHT((TRIM($I86)),LEN((TRIM($I86)))-SEARCH("°",SUBSTITUTE((TRIM($I86))," ","°",COLUMNS($J86:M86)-1))),          IF(COLUMNS($J86:M86)=1,                          LEFT((TRIM($I86)),SEARCH("°",SUBSTITUTE((TRIM($I86))," ","°",COLUMNS($J86:M86)))-1),                                                                                MID((TRIM($I86)),SEARCH("°",SUBSTITUTE((TRIM($I86))," ","°",COLUMNS($J86:M86)-1))+1,SEARCH("°",SUBSTITUTE((TRIM($I86))," ","°",COLUMNS($J86:M86)))-SEARCH("°",SUBSTITUTE((TRIM($I86))," ","°",COLUMNS($J86:M86)-1))-1))),"")," ","NOVÉ")</f>
        <v xml:space="preserve"> NOVÉ</v>
      </c>
      <c r="R85" s="126" t="str">
        <f>CONCATENATE(IFERROR(IF(COLUMNS($J86:N86)-1=LEN((TRIM($I86)))-LEN(SUBSTITUTE((TRIM($I86))," ","")),                                                                                RIGHT((TRIM($I86)),LEN((TRIM($I86)))-SEARCH("°",SUBSTITUTE((TRIM($I86))," ","°",COLUMNS($J86:N86)-1))),          IF(COLUMNS($J86:N86)=1,                          LEFT((TRIM($I86)),SEARCH("°",SUBSTITUTE((TRIM($I86))," ","°",COLUMNS($J86:N86)))-1),                                                                                MID((TRIM($I86)),SEARCH("°",SUBSTITUTE((TRIM($I86))," ","°",COLUMNS($J86:N86)-1))+1,SEARCH("°",SUBSTITUTE((TRIM($I86))," ","°",COLUMNS($J86:N86)))-SEARCH("°",SUBSTITUTE((TRIM($I86))," ","°",COLUMNS($J86:N86)-1))-1))),"")," ","PŮVODNÍ")</f>
        <v xml:space="preserve"> PŮVODNÍ</v>
      </c>
      <c r="S85" s="100" t="str">
        <f>CONCATENATE(IFERROR(IF(COLUMNS($J86:N86)-1=LEN((TRIM($I86)))-LEN(SUBSTITUTE((TRIM($I86))," ","")),                                                                                RIGHT((TRIM($I86)),LEN((TRIM($I86)))-SEARCH("°",SUBSTITUTE((TRIM($I86))," ","°",COLUMNS($J86:N86)-1))),          IF(COLUMNS($J86:N86)=1,                          LEFT((TRIM($I86)),SEARCH("°",SUBSTITUTE((TRIM($I86))," ","°",COLUMNS($J86:N86)))-1),                                                                                MID((TRIM($I86)),SEARCH("°",SUBSTITUTE((TRIM($I86))," ","°",COLUMNS($J86:N86)-1))+1,SEARCH("°",SUBSTITUTE((TRIM($I86))," ","°",COLUMNS($J86:N86)))-SEARCH("°",SUBSTITUTE((TRIM($I86))," ","°",COLUMNS($J86:N86)-1))-1))),"")," ","NOVÉ")</f>
        <v xml:space="preserve"> NOVÉ</v>
      </c>
      <c r="T85" s="131" t="s">
        <v>2187</v>
      </c>
      <c r="U85" s="64"/>
      <c r="V85" s="48"/>
      <c r="W85" s="48"/>
      <c r="X85" s="48"/>
      <c r="Y85" s="48"/>
      <c r="Z85" s="48"/>
      <c r="AA85" s="48"/>
      <c r="AB85" s="48"/>
      <c r="AC85" s="48"/>
      <c r="AD85" s="48"/>
    </row>
    <row r="86" spans="1:30" ht="15.75" thickBot="1" x14ac:dyDescent="0.3">
      <c r="A86" s="146" t="str">
        <f t="shared" ref="A86" si="79">IF(B86&lt;&gt;"",A84+1," ")</f>
        <v xml:space="preserve"> </v>
      </c>
      <c r="B86" s="59"/>
      <c r="C86" s="45"/>
      <c r="D86" s="46"/>
      <c r="E86" s="4"/>
      <c r="F86" s="59"/>
      <c r="G86" s="110" t="str">
        <f>IF(F86="","",VLOOKUP(F86,ČÍSELNÍK!$A$2:$B$448,2))</f>
        <v/>
      </c>
      <c r="H86" s="46"/>
      <c r="I86" s="109"/>
      <c r="J86" s="121"/>
      <c r="K86" s="122"/>
      <c r="L86" s="120"/>
      <c r="M86" s="123"/>
      <c r="N86" s="121"/>
      <c r="O86" s="122"/>
      <c r="P86" s="120"/>
      <c r="Q86" s="123"/>
      <c r="R86" s="121"/>
      <c r="S86" s="97"/>
      <c r="T86" s="128"/>
      <c r="U86" s="98" t="str">
        <f t="shared" ref="U86:AD86" si="80">IF(J86&lt;&gt;"",(J85 &amp; "***" &amp;J86),"")</f>
        <v/>
      </c>
      <c r="V86" s="98" t="str">
        <f t="shared" si="80"/>
        <v/>
      </c>
      <c r="W86" s="98" t="str">
        <f t="shared" si="80"/>
        <v/>
      </c>
      <c r="X86" s="98" t="str">
        <f t="shared" si="80"/>
        <v/>
      </c>
      <c r="Y86" s="98" t="str">
        <f t="shared" si="80"/>
        <v/>
      </c>
      <c r="Z86" s="98" t="str">
        <f t="shared" si="80"/>
        <v/>
      </c>
      <c r="AA86" s="98" t="str">
        <f t="shared" si="80"/>
        <v/>
      </c>
      <c r="AB86" s="98" t="str">
        <f t="shared" si="80"/>
        <v/>
      </c>
      <c r="AC86" s="98" t="str">
        <f t="shared" si="80"/>
        <v/>
      </c>
      <c r="AD86" s="98" t="str">
        <f t="shared" si="80"/>
        <v/>
      </c>
    </row>
    <row r="87" spans="1:30" ht="30.75" thickBot="1" x14ac:dyDescent="0.3">
      <c r="A87" s="5"/>
      <c r="B87" s="5" t="s">
        <v>3</v>
      </c>
      <c r="C87" s="5" t="s">
        <v>0</v>
      </c>
      <c r="D87" s="5" t="s">
        <v>2155</v>
      </c>
      <c r="E87" s="5" t="s">
        <v>2156</v>
      </c>
      <c r="F87" s="5" t="s">
        <v>2154</v>
      </c>
      <c r="G87" s="100" t="s">
        <v>2175</v>
      </c>
      <c r="H87" s="5" t="s">
        <v>2157</v>
      </c>
      <c r="I87" s="51" t="s">
        <v>1</v>
      </c>
      <c r="J87" s="126" t="str">
        <f>CONCATENATE(IFERROR(IF(COLUMNS($J88)-1=LEN((CONCATENATE($I88," ")))-LEN(SUBSTITUTE((CONCATENATE($I88," "))," ","")),
                                                                               RIGHT((CONCATENATE($I88," ")),LEN((CONCATENATE($I88," ")))-SEARCH("°",SUBSTITUTE((CONCATENATE($I88," "))," ","°",COLUMNS($J88)-1))),
         IF(COLUMNS($J88)=1,                          LEFT((CONCATENATE($I88," ")),SEARCH("°",SUBSTITUTE((CONCATENATE($I88," "))," ","°",COLUMNS($J88)))-1),
                                                                               MID((CONCATENATE($I88," ")),SEARCH("°",SUBSTITUTE((CONCATENATE($I88," "))," ","°",COLUMNS($J88)-1))+1,SEARCH("°",SUBSTITUTE((CONCATENATE($I88," "))," ","°",COLUMNS($J88)))-SEARCH("°",SUBSTITUTE((CONCATENATE($I88," "))," ","°",COLUMNS($J88)-1))-1))),"")," ","PŮVODNÍ")</f>
        <v xml:space="preserve"> PŮVODNÍ</v>
      </c>
      <c r="K87" s="127" t="str">
        <f>CONCATENATE(IFERROR(IF(COLUMNS($J88)-1=LEN((CONCATENATE($I88," ")))-LEN(SUBSTITUTE((CONCATENATE($I88," "))," ","")),
                                                                               RIGHT((CONCATENATE($I88," ")),LEN((CONCATENATE($I88," ")))-SEARCH("°",SUBSTITUTE((CONCATENATE($I88," "))," ","°",COLUMNS($J88)-1))),
         IF(COLUMNS($J88)=1,                          LEFT((CONCATENATE($I88," ")),SEARCH("°",SUBSTITUTE((CONCATENATE($I88," "))," ","°",COLUMNS($J88)))-1),
                                                                               MID((CONCATENATE($I88," ")),SEARCH("°",SUBSTITUTE((CONCATENATE($I88," "))," ","°",COLUMNS($J88)-1))+1,SEARCH("°",SUBSTITUTE((CONCATENATE($I88," "))," ","°",COLUMNS($J88)))-SEARCH("°",SUBSTITUTE((CONCATENATE($I88," "))," ","°",COLUMNS($J88)-1))-1))),"")," ","NOVÉ")</f>
        <v xml:space="preserve"> NOVÉ</v>
      </c>
      <c r="L87" s="129" t="str">
        <f>CONCATENATE(IFERROR(IF(COLUMNS($J88:K88)-1=LEN((TRIM($I88)))-LEN(SUBSTITUTE((TRIM($I88))," ","")),                                                                                RIGHT((TRIM($I88)),LEN((TRIM($I88)))-SEARCH("°",SUBSTITUTE((TRIM($I88))," ","°",COLUMNS($J88:K88)-1))),          IF(COLUMNS($J88:K88)=1,                          LEFT((TRIM($I88)),SEARCH("°",SUBSTITUTE((TRIM($I88))," ","°",COLUMNS($J88:K88)))-1),                                                                                MID((TRIM($I88)),SEARCH("°",SUBSTITUTE((TRIM($I88))," ","°",COLUMNS($J88:K88)-1))+1,SEARCH("°",SUBSTITUTE((TRIM($I88))," ","°",COLUMNS($J88:K88)))-SEARCH("°",SUBSTITUTE((TRIM($I88))," ","°",COLUMNS($J88:K88)-1))-1))),"")," ","PŮVODNÍ")</f>
        <v xml:space="preserve"> PŮVODNÍ</v>
      </c>
      <c r="M87" s="130" t="str">
        <f>CONCATENATE(IFERROR(IF(COLUMNS($J88:K88)-1=LEN((TRIM($I88)))-LEN(SUBSTITUTE((TRIM($I88))," ","")),                                                                                RIGHT((TRIM($I88)),LEN((TRIM($I88)))-SEARCH("°",SUBSTITUTE((TRIM($I88))," ","°",COLUMNS($J88:K88)-1))),          IF(COLUMNS($J88:K88)=1,                          LEFT((TRIM($I88)),SEARCH("°",SUBSTITUTE((TRIM($I88))," ","°",COLUMNS($J88:K88)))-1),                                                                                MID((TRIM($I88)),SEARCH("°",SUBSTITUTE((TRIM($I88))," ","°",COLUMNS($J88:K88)-1))+1,SEARCH("°",SUBSTITUTE((TRIM($I88))," ","°",COLUMNS($J88:K88)))-SEARCH("°",SUBSTITUTE((TRIM($I88))," ","°",COLUMNS($J88:K88)-1))-1))),"")," ","NOVÉ")</f>
        <v xml:space="preserve"> NOVÉ</v>
      </c>
      <c r="N87" s="126" t="str">
        <f>CONCATENATE(IFERROR(IF(COLUMNS($J88:L88)-1=LEN((TRIM($I88)))-LEN(SUBSTITUTE((TRIM($I88))," ","")),                                                                                RIGHT((TRIM($I88)),LEN((TRIM($I88)))-SEARCH("°",SUBSTITUTE((TRIM($I88))," ","°",COLUMNS($J88:L88)-1))),          IF(COLUMNS($J88:L88)=1,                          LEFT((TRIM($I88)),SEARCH("°",SUBSTITUTE((TRIM($I88))," ","°",COLUMNS($J88:L88)))-1),                                                                                MID((TRIM($I88)),SEARCH("°",SUBSTITUTE((TRIM($I88))," ","°",COLUMNS($J88:L88)-1))+1,SEARCH("°",SUBSTITUTE((TRIM($I88))," ","°",COLUMNS($J88:L88)))-SEARCH("°",SUBSTITUTE((TRIM($I88))," ","°",COLUMNS($J88:L88)-1))-1))),"")," ","PŮVODNÍ")</f>
        <v xml:space="preserve"> PŮVODNÍ</v>
      </c>
      <c r="O87" s="127" t="str">
        <f>CONCATENATE(IFERROR(IF(COLUMNS($J88:L88)-1=LEN((TRIM($I88)))-LEN(SUBSTITUTE((TRIM($I88))," ","")),                                                                                RIGHT((TRIM($I88)),LEN((TRIM($I88)))-SEARCH("°",SUBSTITUTE((TRIM($I88))," ","°",COLUMNS($J88:L88)-1))),          IF(COLUMNS($J88:L88)=1,                          LEFT((TRIM($I88)),SEARCH("°",SUBSTITUTE((TRIM($I88))," ","°",COLUMNS($J88:L88)))-1),                                                                                MID((TRIM($I88)),SEARCH("°",SUBSTITUTE((TRIM($I88))," ","°",COLUMNS($J88:L88)-1))+1,SEARCH("°",SUBSTITUTE((TRIM($I88))," ","°",COLUMNS($J88:L88)))-SEARCH("°",SUBSTITUTE((TRIM($I88))," ","°",COLUMNS($J88:L88)-1))-1))),"")," ","NOVÉ")</f>
        <v xml:space="preserve"> NOVÉ</v>
      </c>
      <c r="P87" s="129" t="str">
        <f>CONCATENATE(IFERROR(IF(COLUMNS($J88:M88)-1=LEN((TRIM($I88)))-LEN(SUBSTITUTE((TRIM($I88))," ","")),                                                                                RIGHT((TRIM($I88)),LEN((TRIM($I88)))-SEARCH("°",SUBSTITUTE((TRIM($I88))," ","°",COLUMNS($J88:M88)-1))),          IF(COLUMNS($J88:M88)=1,                          LEFT((TRIM($I88)),SEARCH("°",SUBSTITUTE((TRIM($I88))," ","°",COLUMNS($J88:M88)))-1),                                                                                MID((TRIM($I88)),SEARCH("°",SUBSTITUTE((TRIM($I88))," ","°",COLUMNS($J88:M88)-1))+1,SEARCH("°",SUBSTITUTE((TRIM($I88))," ","°",COLUMNS($J88:M88)))-SEARCH("°",SUBSTITUTE((TRIM($I88))," ","°",COLUMNS($J88:M88)-1))-1))),"")," ","PŮVODNÍ")</f>
        <v xml:space="preserve"> PŮVODNÍ</v>
      </c>
      <c r="Q87" s="130" t="str">
        <f>CONCATENATE(IFERROR(IF(COLUMNS($J88:M88)-1=LEN((TRIM($I88)))-LEN(SUBSTITUTE((TRIM($I88))," ","")),                                                                                RIGHT((TRIM($I88)),LEN((TRIM($I88)))-SEARCH("°",SUBSTITUTE((TRIM($I88))," ","°",COLUMNS($J88:M88)-1))),          IF(COLUMNS($J88:M88)=1,                          LEFT((TRIM($I88)),SEARCH("°",SUBSTITUTE((TRIM($I88))," ","°",COLUMNS($J88:M88)))-1),                                                                                MID((TRIM($I88)),SEARCH("°",SUBSTITUTE((TRIM($I88))," ","°",COLUMNS($J88:M88)-1))+1,SEARCH("°",SUBSTITUTE((TRIM($I88))," ","°",COLUMNS($J88:M88)))-SEARCH("°",SUBSTITUTE((TRIM($I88))," ","°",COLUMNS($J88:M88)-1))-1))),"")," ","NOVÉ")</f>
        <v xml:space="preserve"> NOVÉ</v>
      </c>
      <c r="R87" s="126" t="str">
        <f>CONCATENATE(IFERROR(IF(COLUMNS($J88:N88)-1=LEN((TRIM($I88)))-LEN(SUBSTITUTE((TRIM($I88))," ","")),                                                                                RIGHT((TRIM($I88)),LEN((TRIM($I88)))-SEARCH("°",SUBSTITUTE((TRIM($I88))," ","°",COLUMNS($J88:N88)-1))),          IF(COLUMNS($J88:N88)=1,                          LEFT((TRIM($I88)),SEARCH("°",SUBSTITUTE((TRIM($I88))," ","°",COLUMNS($J88:N88)))-1),                                                                                MID((TRIM($I88)),SEARCH("°",SUBSTITUTE((TRIM($I88))," ","°",COLUMNS($J88:N88)-1))+1,SEARCH("°",SUBSTITUTE((TRIM($I88))," ","°",COLUMNS($J88:N88)))-SEARCH("°",SUBSTITUTE((TRIM($I88))," ","°",COLUMNS($J88:N88)-1))-1))),"")," ","PŮVODNÍ")</f>
        <v xml:space="preserve"> PŮVODNÍ</v>
      </c>
      <c r="S87" s="100" t="str">
        <f>CONCATENATE(IFERROR(IF(COLUMNS($J88:N88)-1=LEN((TRIM($I88)))-LEN(SUBSTITUTE((TRIM($I88))," ","")),                                                                                RIGHT((TRIM($I88)),LEN((TRIM($I88)))-SEARCH("°",SUBSTITUTE((TRIM($I88))," ","°",COLUMNS($J88:N88)-1))),          IF(COLUMNS($J88:N88)=1,                          LEFT((TRIM($I88)),SEARCH("°",SUBSTITUTE((TRIM($I88))," ","°",COLUMNS($J88:N88)))-1),                                                                                MID((TRIM($I88)),SEARCH("°",SUBSTITUTE((TRIM($I88))," ","°",COLUMNS($J88:N88)-1))+1,SEARCH("°",SUBSTITUTE((TRIM($I88))," ","°",COLUMNS($J88:N88)))-SEARCH("°",SUBSTITUTE((TRIM($I88))," ","°",COLUMNS($J88:N88)-1))-1))),"")," ","NOVÉ")</f>
        <v xml:space="preserve"> NOVÉ</v>
      </c>
      <c r="T87" s="131" t="s">
        <v>2187</v>
      </c>
      <c r="U87" s="64"/>
      <c r="V87" s="48"/>
      <c r="W87" s="48"/>
      <c r="X87" s="48"/>
      <c r="Y87" s="48"/>
      <c r="Z87" s="48"/>
      <c r="AA87" s="48"/>
      <c r="AB87" s="48"/>
      <c r="AC87" s="48"/>
      <c r="AD87" s="48"/>
    </row>
    <row r="88" spans="1:30" ht="15.75" thickBot="1" x14ac:dyDescent="0.3">
      <c r="A88" s="146" t="str">
        <f t="shared" ref="A88" si="81">IF(B88&lt;&gt;"",A86+1," ")</f>
        <v xml:space="preserve"> </v>
      </c>
      <c r="B88" s="59"/>
      <c r="C88" s="45"/>
      <c r="D88" s="46"/>
      <c r="E88" s="4"/>
      <c r="F88" s="59"/>
      <c r="G88" s="110" t="str">
        <f>IF(F88="","",VLOOKUP(F88,ČÍSELNÍK!$A$2:$B$448,2))</f>
        <v/>
      </c>
      <c r="H88" s="46"/>
      <c r="I88" s="109"/>
      <c r="J88" s="121"/>
      <c r="K88" s="122"/>
      <c r="L88" s="120"/>
      <c r="M88" s="123"/>
      <c r="N88" s="121"/>
      <c r="O88" s="122"/>
      <c r="P88" s="120"/>
      <c r="Q88" s="123"/>
      <c r="R88" s="121"/>
      <c r="S88" s="97"/>
      <c r="T88" s="128"/>
      <c r="U88" s="98" t="str">
        <f t="shared" ref="U88:AD88" si="82">IF(J88&lt;&gt;"",(J87 &amp; "***" &amp;J88),"")</f>
        <v/>
      </c>
      <c r="V88" s="98" t="str">
        <f t="shared" si="82"/>
        <v/>
      </c>
      <c r="W88" s="98" t="str">
        <f t="shared" si="82"/>
        <v/>
      </c>
      <c r="X88" s="98" t="str">
        <f t="shared" si="82"/>
        <v/>
      </c>
      <c r="Y88" s="98" t="str">
        <f t="shared" si="82"/>
        <v/>
      </c>
      <c r="Z88" s="98" t="str">
        <f t="shared" si="82"/>
        <v/>
      </c>
      <c r="AA88" s="98" t="str">
        <f t="shared" si="82"/>
        <v/>
      </c>
      <c r="AB88" s="98" t="str">
        <f t="shared" si="82"/>
        <v/>
      </c>
      <c r="AC88" s="98" t="str">
        <f t="shared" si="82"/>
        <v/>
      </c>
      <c r="AD88" s="98" t="str">
        <f t="shared" si="82"/>
        <v/>
      </c>
    </row>
    <row r="89" spans="1:30" ht="30.75" thickBot="1" x14ac:dyDescent="0.3">
      <c r="A89" s="5"/>
      <c r="B89" s="5" t="s">
        <v>3</v>
      </c>
      <c r="C89" s="5" t="s">
        <v>0</v>
      </c>
      <c r="D89" s="5" t="s">
        <v>2155</v>
      </c>
      <c r="E89" s="5" t="s">
        <v>2156</v>
      </c>
      <c r="F89" s="5" t="s">
        <v>2154</v>
      </c>
      <c r="G89" s="100" t="s">
        <v>2175</v>
      </c>
      <c r="H89" s="5" t="s">
        <v>2157</v>
      </c>
      <c r="I89" s="51" t="s">
        <v>1</v>
      </c>
      <c r="J89" s="126" t="str">
        <f>CONCATENATE(IFERROR(IF(COLUMNS($J90)-1=LEN((CONCATENATE($I90," ")))-LEN(SUBSTITUTE((CONCATENATE($I90," "))," ","")),
                                                                               RIGHT((CONCATENATE($I90," ")),LEN((CONCATENATE($I90," ")))-SEARCH("°",SUBSTITUTE((CONCATENATE($I90," "))," ","°",COLUMNS($J90)-1))),
         IF(COLUMNS($J90)=1,                          LEFT((CONCATENATE($I90," ")),SEARCH("°",SUBSTITUTE((CONCATENATE($I90," "))," ","°",COLUMNS($J90)))-1),
                                                                               MID((CONCATENATE($I90," ")),SEARCH("°",SUBSTITUTE((CONCATENATE($I90," "))," ","°",COLUMNS($J90)-1))+1,SEARCH("°",SUBSTITUTE((CONCATENATE($I90," "))," ","°",COLUMNS($J90)))-SEARCH("°",SUBSTITUTE((CONCATENATE($I90," "))," ","°",COLUMNS($J90)-1))-1))),"")," ","PŮVODNÍ")</f>
        <v xml:space="preserve"> PŮVODNÍ</v>
      </c>
      <c r="K89" s="127" t="str">
        <f>CONCATENATE(IFERROR(IF(COLUMNS($J90)-1=LEN((CONCATENATE($I90," ")))-LEN(SUBSTITUTE((CONCATENATE($I90," "))," ","")),
                                                                               RIGHT((CONCATENATE($I90," ")),LEN((CONCATENATE($I90," ")))-SEARCH("°",SUBSTITUTE((CONCATENATE($I90," "))," ","°",COLUMNS($J90)-1))),
         IF(COLUMNS($J90)=1,                          LEFT((CONCATENATE($I90," ")),SEARCH("°",SUBSTITUTE((CONCATENATE($I90," "))," ","°",COLUMNS($J90)))-1),
                                                                               MID((CONCATENATE($I90," ")),SEARCH("°",SUBSTITUTE((CONCATENATE($I90," "))," ","°",COLUMNS($J90)-1))+1,SEARCH("°",SUBSTITUTE((CONCATENATE($I90," "))," ","°",COLUMNS($J90)))-SEARCH("°",SUBSTITUTE((CONCATENATE($I90," "))," ","°",COLUMNS($J90)-1))-1))),"")," ","NOVÉ")</f>
        <v xml:space="preserve"> NOVÉ</v>
      </c>
      <c r="L89" s="129" t="str">
        <f>CONCATENATE(IFERROR(IF(COLUMNS($J90:K90)-1=LEN((TRIM($I90)))-LEN(SUBSTITUTE((TRIM($I90))," ","")),                                                                                RIGHT((TRIM($I90)),LEN((TRIM($I90)))-SEARCH("°",SUBSTITUTE((TRIM($I90))," ","°",COLUMNS($J90:K90)-1))),          IF(COLUMNS($J90:K90)=1,                          LEFT((TRIM($I90)),SEARCH("°",SUBSTITUTE((TRIM($I90))," ","°",COLUMNS($J90:K90)))-1),                                                                                MID((TRIM($I90)),SEARCH("°",SUBSTITUTE((TRIM($I90))," ","°",COLUMNS($J90:K90)-1))+1,SEARCH("°",SUBSTITUTE((TRIM($I90))," ","°",COLUMNS($J90:K90)))-SEARCH("°",SUBSTITUTE((TRIM($I90))," ","°",COLUMNS($J90:K90)-1))-1))),"")," ","PŮVODNÍ")</f>
        <v xml:space="preserve"> PŮVODNÍ</v>
      </c>
      <c r="M89" s="130" t="str">
        <f>CONCATENATE(IFERROR(IF(COLUMNS($J90:K90)-1=LEN((TRIM($I90)))-LEN(SUBSTITUTE((TRIM($I90))," ","")),                                                                                RIGHT((TRIM($I90)),LEN((TRIM($I90)))-SEARCH("°",SUBSTITUTE((TRIM($I90))," ","°",COLUMNS($J90:K90)-1))),          IF(COLUMNS($J90:K90)=1,                          LEFT((TRIM($I90)),SEARCH("°",SUBSTITUTE((TRIM($I90))," ","°",COLUMNS($J90:K90)))-1),                                                                                MID((TRIM($I90)),SEARCH("°",SUBSTITUTE((TRIM($I90))," ","°",COLUMNS($J90:K90)-1))+1,SEARCH("°",SUBSTITUTE((TRIM($I90))," ","°",COLUMNS($J90:K90)))-SEARCH("°",SUBSTITUTE((TRIM($I90))," ","°",COLUMNS($J90:K90)-1))-1))),"")," ","NOVÉ")</f>
        <v xml:space="preserve"> NOVÉ</v>
      </c>
      <c r="N89" s="126" t="str">
        <f>CONCATENATE(IFERROR(IF(COLUMNS($J90:L90)-1=LEN((TRIM($I90)))-LEN(SUBSTITUTE((TRIM($I90))," ","")),                                                                                RIGHT((TRIM($I90)),LEN((TRIM($I90)))-SEARCH("°",SUBSTITUTE((TRIM($I90))," ","°",COLUMNS($J90:L90)-1))),          IF(COLUMNS($J90:L90)=1,                          LEFT((TRIM($I90)),SEARCH("°",SUBSTITUTE((TRIM($I90))," ","°",COLUMNS($J90:L90)))-1),                                                                                MID((TRIM($I90)),SEARCH("°",SUBSTITUTE((TRIM($I90))," ","°",COLUMNS($J90:L90)-1))+1,SEARCH("°",SUBSTITUTE((TRIM($I90))," ","°",COLUMNS($J90:L90)))-SEARCH("°",SUBSTITUTE((TRIM($I90))," ","°",COLUMNS($J90:L90)-1))-1))),"")," ","PŮVODNÍ")</f>
        <v xml:space="preserve"> PŮVODNÍ</v>
      </c>
      <c r="O89" s="127" t="str">
        <f>CONCATENATE(IFERROR(IF(COLUMNS($J90:L90)-1=LEN((TRIM($I90)))-LEN(SUBSTITUTE((TRIM($I90))," ","")),                                                                                RIGHT((TRIM($I90)),LEN((TRIM($I90)))-SEARCH("°",SUBSTITUTE((TRIM($I90))," ","°",COLUMNS($J90:L90)-1))),          IF(COLUMNS($J90:L90)=1,                          LEFT((TRIM($I90)),SEARCH("°",SUBSTITUTE((TRIM($I90))," ","°",COLUMNS($J90:L90)))-1),                                                                                MID((TRIM($I90)),SEARCH("°",SUBSTITUTE((TRIM($I90))," ","°",COLUMNS($J90:L90)-1))+1,SEARCH("°",SUBSTITUTE((TRIM($I90))," ","°",COLUMNS($J90:L90)))-SEARCH("°",SUBSTITUTE((TRIM($I90))," ","°",COLUMNS($J90:L90)-1))-1))),"")," ","NOVÉ")</f>
        <v xml:space="preserve"> NOVÉ</v>
      </c>
      <c r="P89" s="129" t="str">
        <f>CONCATENATE(IFERROR(IF(COLUMNS($J90:M90)-1=LEN((TRIM($I90)))-LEN(SUBSTITUTE((TRIM($I90))," ","")),                                                                                RIGHT((TRIM($I90)),LEN((TRIM($I90)))-SEARCH("°",SUBSTITUTE((TRIM($I90))," ","°",COLUMNS($J90:M90)-1))),          IF(COLUMNS($J90:M90)=1,                          LEFT((TRIM($I90)),SEARCH("°",SUBSTITUTE((TRIM($I90))," ","°",COLUMNS($J90:M90)))-1),                                                                                MID((TRIM($I90)),SEARCH("°",SUBSTITUTE((TRIM($I90))," ","°",COLUMNS($J90:M90)-1))+1,SEARCH("°",SUBSTITUTE((TRIM($I90))," ","°",COLUMNS($J90:M90)))-SEARCH("°",SUBSTITUTE((TRIM($I90))," ","°",COLUMNS($J90:M90)-1))-1))),"")," ","PŮVODNÍ")</f>
        <v xml:space="preserve"> PŮVODNÍ</v>
      </c>
      <c r="Q89" s="130" t="str">
        <f>CONCATENATE(IFERROR(IF(COLUMNS($J90:M90)-1=LEN((TRIM($I90)))-LEN(SUBSTITUTE((TRIM($I90))," ","")),                                                                                RIGHT((TRIM($I90)),LEN((TRIM($I90)))-SEARCH("°",SUBSTITUTE((TRIM($I90))," ","°",COLUMNS($J90:M90)-1))),          IF(COLUMNS($J90:M90)=1,                          LEFT((TRIM($I90)),SEARCH("°",SUBSTITUTE((TRIM($I90))," ","°",COLUMNS($J90:M90)))-1),                                                                                MID((TRIM($I90)),SEARCH("°",SUBSTITUTE((TRIM($I90))," ","°",COLUMNS($J90:M90)-1))+1,SEARCH("°",SUBSTITUTE((TRIM($I90))," ","°",COLUMNS($J90:M90)))-SEARCH("°",SUBSTITUTE((TRIM($I90))," ","°",COLUMNS($J90:M90)-1))-1))),"")," ","NOVÉ")</f>
        <v xml:space="preserve"> NOVÉ</v>
      </c>
      <c r="R89" s="126" t="str">
        <f>CONCATENATE(IFERROR(IF(COLUMNS($J90:N90)-1=LEN((TRIM($I90)))-LEN(SUBSTITUTE((TRIM($I90))," ","")),                                                                                RIGHT((TRIM($I90)),LEN((TRIM($I90)))-SEARCH("°",SUBSTITUTE((TRIM($I90))," ","°",COLUMNS($J90:N90)-1))),          IF(COLUMNS($J90:N90)=1,                          LEFT((TRIM($I90)),SEARCH("°",SUBSTITUTE((TRIM($I90))," ","°",COLUMNS($J90:N90)))-1),                                                                                MID((TRIM($I90)),SEARCH("°",SUBSTITUTE((TRIM($I90))," ","°",COLUMNS($J90:N90)-1))+1,SEARCH("°",SUBSTITUTE((TRIM($I90))," ","°",COLUMNS($J90:N90)))-SEARCH("°",SUBSTITUTE((TRIM($I90))," ","°",COLUMNS($J90:N90)-1))-1))),"")," ","PŮVODNÍ")</f>
        <v xml:space="preserve"> PŮVODNÍ</v>
      </c>
      <c r="S89" s="100" t="str">
        <f>CONCATENATE(IFERROR(IF(COLUMNS($J90:N90)-1=LEN((TRIM($I90)))-LEN(SUBSTITUTE((TRIM($I90))," ","")),                                                                                RIGHT((TRIM($I90)),LEN((TRIM($I90)))-SEARCH("°",SUBSTITUTE((TRIM($I90))," ","°",COLUMNS($J90:N90)-1))),          IF(COLUMNS($J90:N90)=1,                          LEFT((TRIM($I90)),SEARCH("°",SUBSTITUTE((TRIM($I90))," ","°",COLUMNS($J90:N90)))-1),                                                                                MID((TRIM($I90)),SEARCH("°",SUBSTITUTE((TRIM($I90))," ","°",COLUMNS($J90:N90)-1))+1,SEARCH("°",SUBSTITUTE((TRIM($I90))," ","°",COLUMNS($J90:N90)))-SEARCH("°",SUBSTITUTE((TRIM($I90))," ","°",COLUMNS($J90:N90)-1))-1))),"")," ","NOVÉ")</f>
        <v xml:space="preserve"> NOVÉ</v>
      </c>
      <c r="T89" s="131" t="s">
        <v>2187</v>
      </c>
      <c r="U89" s="64"/>
      <c r="V89" s="48"/>
      <c r="W89" s="48"/>
      <c r="X89" s="48"/>
      <c r="Y89" s="48"/>
      <c r="Z89" s="48"/>
      <c r="AA89" s="48"/>
      <c r="AB89" s="48"/>
      <c r="AC89" s="48"/>
      <c r="AD89" s="48"/>
    </row>
    <row r="90" spans="1:30" ht="15.75" thickBot="1" x14ac:dyDescent="0.3">
      <c r="A90" s="146" t="str">
        <f t="shared" ref="A90" si="83">IF(B90&lt;&gt;"",A88+1," ")</f>
        <v xml:space="preserve"> </v>
      </c>
      <c r="B90" s="59"/>
      <c r="C90" s="45"/>
      <c r="D90" s="46"/>
      <c r="E90" s="4"/>
      <c r="F90" s="59"/>
      <c r="G90" s="110" t="str">
        <f>IF(F90="","",VLOOKUP(F90,ČÍSELNÍK!$A$2:$B$448,2))</f>
        <v/>
      </c>
      <c r="H90" s="46"/>
      <c r="I90" s="109"/>
      <c r="J90" s="121"/>
      <c r="K90" s="122"/>
      <c r="L90" s="120"/>
      <c r="M90" s="123"/>
      <c r="N90" s="121"/>
      <c r="O90" s="122"/>
      <c r="P90" s="120"/>
      <c r="Q90" s="123"/>
      <c r="R90" s="121"/>
      <c r="S90" s="97"/>
      <c r="T90" s="128"/>
      <c r="U90" s="98" t="str">
        <f t="shared" ref="U90:AD90" si="84">IF(J90&lt;&gt;"",(J89 &amp; "***" &amp;J90),"")</f>
        <v/>
      </c>
      <c r="V90" s="98" t="str">
        <f t="shared" si="84"/>
        <v/>
      </c>
      <c r="W90" s="98" t="str">
        <f t="shared" si="84"/>
        <v/>
      </c>
      <c r="X90" s="98" t="str">
        <f t="shared" si="84"/>
        <v/>
      </c>
      <c r="Y90" s="98" t="str">
        <f t="shared" si="84"/>
        <v/>
      </c>
      <c r="Z90" s="98" t="str">
        <f t="shared" si="84"/>
        <v/>
      </c>
      <c r="AA90" s="98" t="str">
        <f t="shared" si="84"/>
        <v/>
      </c>
      <c r="AB90" s="98" t="str">
        <f t="shared" si="84"/>
        <v/>
      </c>
      <c r="AC90" s="98" t="str">
        <f t="shared" si="84"/>
        <v/>
      </c>
      <c r="AD90" s="98" t="str">
        <f t="shared" si="84"/>
        <v/>
      </c>
    </row>
    <row r="91" spans="1:30" ht="30.75" thickBot="1" x14ac:dyDescent="0.3">
      <c r="A91" s="5"/>
      <c r="B91" s="5" t="s">
        <v>3</v>
      </c>
      <c r="C91" s="5" t="s">
        <v>0</v>
      </c>
      <c r="D91" s="5" t="s">
        <v>2155</v>
      </c>
      <c r="E91" s="5" t="s">
        <v>2156</v>
      </c>
      <c r="F91" s="5" t="s">
        <v>2154</v>
      </c>
      <c r="G91" s="100" t="s">
        <v>2175</v>
      </c>
      <c r="H91" s="5" t="s">
        <v>2157</v>
      </c>
      <c r="I91" s="51" t="s">
        <v>1</v>
      </c>
      <c r="J91" s="126" t="str">
        <f>CONCATENATE(IFERROR(IF(COLUMNS($J92)-1=LEN((CONCATENATE($I92," ")))-LEN(SUBSTITUTE((CONCATENATE($I92," "))," ","")),
                                                                               RIGHT((CONCATENATE($I92," ")),LEN((CONCATENATE($I92," ")))-SEARCH("°",SUBSTITUTE((CONCATENATE($I92," "))," ","°",COLUMNS($J92)-1))),
         IF(COLUMNS($J92)=1,                          LEFT((CONCATENATE($I92," ")),SEARCH("°",SUBSTITUTE((CONCATENATE($I92," "))," ","°",COLUMNS($J92)))-1),
                                                                               MID((CONCATENATE($I92," ")),SEARCH("°",SUBSTITUTE((CONCATENATE($I92," "))," ","°",COLUMNS($J92)-1))+1,SEARCH("°",SUBSTITUTE((CONCATENATE($I92," "))," ","°",COLUMNS($J92)))-SEARCH("°",SUBSTITUTE((CONCATENATE($I92," "))," ","°",COLUMNS($J92)-1))-1))),"")," ","PŮVODNÍ")</f>
        <v xml:space="preserve"> PŮVODNÍ</v>
      </c>
      <c r="K91" s="127" t="str">
        <f>CONCATENATE(IFERROR(IF(COLUMNS($J92)-1=LEN((CONCATENATE($I92," ")))-LEN(SUBSTITUTE((CONCATENATE($I92," "))," ","")),
                                                                               RIGHT((CONCATENATE($I92," ")),LEN((CONCATENATE($I92," ")))-SEARCH("°",SUBSTITUTE((CONCATENATE($I92," "))," ","°",COLUMNS($J92)-1))),
         IF(COLUMNS($J92)=1,                          LEFT((CONCATENATE($I92," ")),SEARCH("°",SUBSTITUTE((CONCATENATE($I92," "))," ","°",COLUMNS($J92)))-1),
                                                                               MID((CONCATENATE($I92," ")),SEARCH("°",SUBSTITUTE((CONCATENATE($I92," "))," ","°",COLUMNS($J92)-1))+1,SEARCH("°",SUBSTITUTE((CONCATENATE($I92," "))," ","°",COLUMNS($J92)))-SEARCH("°",SUBSTITUTE((CONCATENATE($I92," "))," ","°",COLUMNS($J92)-1))-1))),"")," ","NOVÉ")</f>
        <v xml:space="preserve"> NOVÉ</v>
      </c>
      <c r="L91" s="129" t="str">
        <f>CONCATENATE(IFERROR(IF(COLUMNS($J92:K92)-1=LEN((TRIM($I92)))-LEN(SUBSTITUTE((TRIM($I92))," ","")),                                                                                RIGHT((TRIM($I92)),LEN((TRIM($I92)))-SEARCH("°",SUBSTITUTE((TRIM($I92))," ","°",COLUMNS($J92:K92)-1))),          IF(COLUMNS($J92:K92)=1,                          LEFT((TRIM($I92)),SEARCH("°",SUBSTITUTE((TRIM($I92))," ","°",COLUMNS($J92:K92)))-1),                                                                                MID((TRIM($I92)),SEARCH("°",SUBSTITUTE((TRIM($I92))," ","°",COLUMNS($J92:K92)-1))+1,SEARCH("°",SUBSTITUTE((TRIM($I92))," ","°",COLUMNS($J92:K92)))-SEARCH("°",SUBSTITUTE((TRIM($I92))," ","°",COLUMNS($J92:K92)-1))-1))),"")," ","PŮVODNÍ")</f>
        <v xml:space="preserve"> PŮVODNÍ</v>
      </c>
      <c r="M91" s="130" t="str">
        <f>CONCATENATE(IFERROR(IF(COLUMNS($J92:K92)-1=LEN((TRIM($I92)))-LEN(SUBSTITUTE((TRIM($I92))," ","")),                                                                                RIGHT((TRIM($I92)),LEN((TRIM($I92)))-SEARCH("°",SUBSTITUTE((TRIM($I92))," ","°",COLUMNS($J92:K92)-1))),          IF(COLUMNS($J92:K92)=1,                          LEFT((TRIM($I92)),SEARCH("°",SUBSTITUTE((TRIM($I92))," ","°",COLUMNS($J92:K92)))-1),                                                                                MID((TRIM($I92)),SEARCH("°",SUBSTITUTE((TRIM($I92))," ","°",COLUMNS($J92:K92)-1))+1,SEARCH("°",SUBSTITUTE((TRIM($I92))," ","°",COLUMNS($J92:K92)))-SEARCH("°",SUBSTITUTE((TRIM($I92))," ","°",COLUMNS($J92:K92)-1))-1))),"")," ","NOVÉ")</f>
        <v xml:space="preserve"> NOVÉ</v>
      </c>
      <c r="N91" s="126" t="str">
        <f>CONCATENATE(IFERROR(IF(COLUMNS($J92:L92)-1=LEN((TRIM($I92)))-LEN(SUBSTITUTE((TRIM($I92))," ","")),                                                                                RIGHT((TRIM($I92)),LEN((TRIM($I92)))-SEARCH("°",SUBSTITUTE((TRIM($I92))," ","°",COLUMNS($J92:L92)-1))),          IF(COLUMNS($J92:L92)=1,                          LEFT((TRIM($I92)),SEARCH("°",SUBSTITUTE((TRIM($I92))," ","°",COLUMNS($J92:L92)))-1),                                                                                MID((TRIM($I92)),SEARCH("°",SUBSTITUTE((TRIM($I92))," ","°",COLUMNS($J92:L92)-1))+1,SEARCH("°",SUBSTITUTE((TRIM($I92))," ","°",COLUMNS($J92:L92)))-SEARCH("°",SUBSTITUTE((TRIM($I92))," ","°",COLUMNS($J92:L92)-1))-1))),"")," ","PŮVODNÍ")</f>
        <v xml:space="preserve"> PŮVODNÍ</v>
      </c>
      <c r="O91" s="127" t="str">
        <f>CONCATENATE(IFERROR(IF(COLUMNS($J92:L92)-1=LEN((TRIM($I92)))-LEN(SUBSTITUTE((TRIM($I92))," ","")),                                                                                RIGHT((TRIM($I92)),LEN((TRIM($I92)))-SEARCH("°",SUBSTITUTE((TRIM($I92))," ","°",COLUMNS($J92:L92)-1))),          IF(COLUMNS($J92:L92)=1,                          LEFT((TRIM($I92)),SEARCH("°",SUBSTITUTE((TRIM($I92))," ","°",COLUMNS($J92:L92)))-1),                                                                                MID((TRIM($I92)),SEARCH("°",SUBSTITUTE((TRIM($I92))," ","°",COLUMNS($J92:L92)-1))+1,SEARCH("°",SUBSTITUTE((TRIM($I92))," ","°",COLUMNS($J92:L92)))-SEARCH("°",SUBSTITUTE((TRIM($I92))," ","°",COLUMNS($J92:L92)-1))-1))),"")," ","NOVÉ")</f>
        <v xml:space="preserve"> NOVÉ</v>
      </c>
      <c r="P91" s="129" t="str">
        <f>CONCATENATE(IFERROR(IF(COLUMNS($J92:M92)-1=LEN((TRIM($I92)))-LEN(SUBSTITUTE((TRIM($I92))," ","")),                                                                                RIGHT((TRIM($I92)),LEN((TRIM($I92)))-SEARCH("°",SUBSTITUTE((TRIM($I92))," ","°",COLUMNS($J92:M92)-1))),          IF(COLUMNS($J92:M92)=1,                          LEFT((TRIM($I92)),SEARCH("°",SUBSTITUTE((TRIM($I92))," ","°",COLUMNS($J92:M92)))-1),                                                                                MID((TRIM($I92)),SEARCH("°",SUBSTITUTE((TRIM($I92))," ","°",COLUMNS($J92:M92)-1))+1,SEARCH("°",SUBSTITUTE((TRIM($I92))," ","°",COLUMNS($J92:M92)))-SEARCH("°",SUBSTITUTE((TRIM($I92))," ","°",COLUMNS($J92:M92)-1))-1))),"")," ","PŮVODNÍ")</f>
        <v xml:space="preserve"> PŮVODNÍ</v>
      </c>
      <c r="Q91" s="130" t="str">
        <f>CONCATENATE(IFERROR(IF(COLUMNS($J92:M92)-1=LEN((TRIM($I92)))-LEN(SUBSTITUTE((TRIM($I92))," ","")),                                                                                RIGHT((TRIM($I92)),LEN((TRIM($I92)))-SEARCH("°",SUBSTITUTE((TRIM($I92))," ","°",COLUMNS($J92:M92)-1))),          IF(COLUMNS($J92:M92)=1,                          LEFT((TRIM($I92)),SEARCH("°",SUBSTITUTE((TRIM($I92))," ","°",COLUMNS($J92:M92)))-1),                                                                                MID((TRIM($I92)),SEARCH("°",SUBSTITUTE((TRIM($I92))," ","°",COLUMNS($J92:M92)-1))+1,SEARCH("°",SUBSTITUTE((TRIM($I92))," ","°",COLUMNS($J92:M92)))-SEARCH("°",SUBSTITUTE((TRIM($I92))," ","°",COLUMNS($J92:M92)-1))-1))),"")," ","NOVÉ")</f>
        <v xml:space="preserve"> NOVÉ</v>
      </c>
      <c r="R91" s="126" t="str">
        <f>CONCATENATE(IFERROR(IF(COLUMNS($J92:N92)-1=LEN((TRIM($I92)))-LEN(SUBSTITUTE((TRIM($I92))," ","")),                                                                                RIGHT((TRIM($I92)),LEN((TRIM($I92)))-SEARCH("°",SUBSTITUTE((TRIM($I92))," ","°",COLUMNS($J92:N92)-1))),          IF(COLUMNS($J92:N92)=1,                          LEFT((TRIM($I92)),SEARCH("°",SUBSTITUTE((TRIM($I92))," ","°",COLUMNS($J92:N92)))-1),                                                                                MID((TRIM($I92)),SEARCH("°",SUBSTITUTE((TRIM($I92))," ","°",COLUMNS($J92:N92)-1))+1,SEARCH("°",SUBSTITUTE((TRIM($I92))," ","°",COLUMNS($J92:N92)))-SEARCH("°",SUBSTITUTE((TRIM($I92))," ","°",COLUMNS($J92:N92)-1))-1))),"")," ","PŮVODNÍ")</f>
        <v xml:space="preserve"> PŮVODNÍ</v>
      </c>
      <c r="S91" s="100" t="str">
        <f>CONCATENATE(IFERROR(IF(COLUMNS($J92:N92)-1=LEN((TRIM($I92)))-LEN(SUBSTITUTE((TRIM($I92))," ","")),                                                                                RIGHT((TRIM($I92)),LEN((TRIM($I92)))-SEARCH("°",SUBSTITUTE((TRIM($I92))," ","°",COLUMNS($J92:N92)-1))),          IF(COLUMNS($J92:N92)=1,                          LEFT((TRIM($I92)),SEARCH("°",SUBSTITUTE((TRIM($I92))," ","°",COLUMNS($J92:N92)))-1),                                                                                MID((TRIM($I92)),SEARCH("°",SUBSTITUTE((TRIM($I92))," ","°",COLUMNS($J92:N92)-1))+1,SEARCH("°",SUBSTITUTE((TRIM($I92))," ","°",COLUMNS($J92:N92)))-SEARCH("°",SUBSTITUTE((TRIM($I92))," ","°",COLUMNS($J92:N92)-1))-1))),"")," ","NOVÉ")</f>
        <v xml:space="preserve"> NOVÉ</v>
      </c>
      <c r="T91" s="131" t="s">
        <v>2187</v>
      </c>
      <c r="U91" s="64"/>
      <c r="V91" s="48"/>
      <c r="W91" s="48"/>
      <c r="X91" s="48"/>
      <c r="Y91" s="48"/>
      <c r="Z91" s="48"/>
      <c r="AA91" s="48"/>
      <c r="AB91" s="48"/>
      <c r="AC91" s="48"/>
      <c r="AD91" s="48"/>
    </row>
    <row r="92" spans="1:30" ht="15.75" thickBot="1" x14ac:dyDescent="0.3">
      <c r="A92" s="146" t="str">
        <f t="shared" ref="A92" si="85">IF(B92&lt;&gt;"",A90+1," ")</f>
        <v xml:space="preserve"> </v>
      </c>
      <c r="B92" s="59"/>
      <c r="C92" s="45"/>
      <c r="D92" s="46"/>
      <c r="E92" s="4"/>
      <c r="F92" s="59"/>
      <c r="G92" s="110" t="str">
        <f>IF(F92="","",VLOOKUP(F92,ČÍSELNÍK!$A$2:$B$448,2))</f>
        <v/>
      </c>
      <c r="H92" s="46"/>
      <c r="I92" s="109"/>
      <c r="J92" s="121"/>
      <c r="K92" s="122"/>
      <c r="L92" s="120"/>
      <c r="M92" s="123"/>
      <c r="N92" s="121"/>
      <c r="O92" s="122"/>
      <c r="P92" s="120"/>
      <c r="Q92" s="123"/>
      <c r="R92" s="121"/>
      <c r="S92" s="97"/>
      <c r="T92" s="128"/>
      <c r="U92" s="98" t="str">
        <f t="shared" ref="U92:AD92" si="86">IF(J92&lt;&gt;"",(J91 &amp; "***" &amp;J92),"")</f>
        <v/>
      </c>
      <c r="V92" s="98" t="str">
        <f t="shared" si="86"/>
        <v/>
      </c>
      <c r="W92" s="98" t="str">
        <f t="shared" si="86"/>
        <v/>
      </c>
      <c r="X92" s="98" t="str">
        <f t="shared" si="86"/>
        <v/>
      </c>
      <c r="Y92" s="98" t="str">
        <f t="shared" si="86"/>
        <v/>
      </c>
      <c r="Z92" s="98" t="str">
        <f t="shared" si="86"/>
        <v/>
      </c>
      <c r="AA92" s="98" t="str">
        <f t="shared" si="86"/>
        <v/>
      </c>
      <c r="AB92" s="98" t="str">
        <f t="shared" si="86"/>
        <v/>
      </c>
      <c r="AC92" s="98" t="str">
        <f t="shared" si="86"/>
        <v/>
      </c>
      <c r="AD92" s="98" t="str">
        <f t="shared" si="86"/>
        <v/>
      </c>
    </row>
    <row r="93" spans="1:30" ht="30.75" thickBot="1" x14ac:dyDescent="0.3">
      <c r="A93" s="5"/>
      <c r="B93" s="5" t="s">
        <v>3</v>
      </c>
      <c r="C93" s="5" t="s">
        <v>0</v>
      </c>
      <c r="D93" s="5" t="s">
        <v>2155</v>
      </c>
      <c r="E93" s="5" t="s">
        <v>2156</v>
      </c>
      <c r="F93" s="5" t="s">
        <v>2154</v>
      </c>
      <c r="G93" s="100" t="s">
        <v>2175</v>
      </c>
      <c r="H93" s="5" t="s">
        <v>2157</v>
      </c>
      <c r="I93" s="51" t="s">
        <v>1</v>
      </c>
      <c r="J93" s="126" t="str">
        <f>CONCATENATE(IFERROR(IF(COLUMNS($J94)-1=LEN((CONCATENATE($I94," ")))-LEN(SUBSTITUTE((CONCATENATE($I94," "))," ","")),
                                                                               RIGHT((CONCATENATE($I94," ")),LEN((CONCATENATE($I94," ")))-SEARCH("°",SUBSTITUTE((CONCATENATE($I94," "))," ","°",COLUMNS($J94)-1))),
         IF(COLUMNS($J94)=1,                          LEFT((CONCATENATE($I94," ")),SEARCH("°",SUBSTITUTE((CONCATENATE($I94," "))," ","°",COLUMNS($J94)))-1),
                                                                               MID((CONCATENATE($I94," ")),SEARCH("°",SUBSTITUTE((CONCATENATE($I94," "))," ","°",COLUMNS($J94)-1))+1,SEARCH("°",SUBSTITUTE((CONCATENATE($I94," "))," ","°",COLUMNS($J94)))-SEARCH("°",SUBSTITUTE((CONCATENATE($I94," "))," ","°",COLUMNS($J94)-1))-1))),"")," ","PŮVODNÍ")</f>
        <v xml:space="preserve"> PŮVODNÍ</v>
      </c>
      <c r="K93" s="127" t="str">
        <f>CONCATENATE(IFERROR(IF(COLUMNS($J94)-1=LEN((CONCATENATE($I94," ")))-LEN(SUBSTITUTE((CONCATENATE($I94," "))," ","")),
                                                                               RIGHT((CONCATENATE($I94," ")),LEN((CONCATENATE($I94," ")))-SEARCH("°",SUBSTITUTE((CONCATENATE($I94," "))," ","°",COLUMNS($J94)-1))),
         IF(COLUMNS($J94)=1,                          LEFT((CONCATENATE($I94," ")),SEARCH("°",SUBSTITUTE((CONCATENATE($I94," "))," ","°",COLUMNS($J94)))-1),
                                                                               MID((CONCATENATE($I94," ")),SEARCH("°",SUBSTITUTE((CONCATENATE($I94," "))," ","°",COLUMNS($J94)-1))+1,SEARCH("°",SUBSTITUTE((CONCATENATE($I94," "))," ","°",COLUMNS($J94)))-SEARCH("°",SUBSTITUTE((CONCATENATE($I94," "))," ","°",COLUMNS($J94)-1))-1))),"")," ","NOVÉ")</f>
        <v xml:space="preserve"> NOVÉ</v>
      </c>
      <c r="L93" s="129" t="str">
        <f>CONCATENATE(IFERROR(IF(COLUMNS($J94:K94)-1=LEN((TRIM($I94)))-LEN(SUBSTITUTE((TRIM($I94))," ","")),                                                                                RIGHT((TRIM($I94)),LEN((TRIM($I94)))-SEARCH("°",SUBSTITUTE((TRIM($I94))," ","°",COLUMNS($J94:K94)-1))),          IF(COLUMNS($J94:K94)=1,                          LEFT((TRIM($I94)),SEARCH("°",SUBSTITUTE((TRIM($I94))," ","°",COLUMNS($J94:K94)))-1),                                                                                MID((TRIM($I94)),SEARCH("°",SUBSTITUTE((TRIM($I94))," ","°",COLUMNS($J94:K94)-1))+1,SEARCH("°",SUBSTITUTE((TRIM($I94))," ","°",COLUMNS($J94:K94)))-SEARCH("°",SUBSTITUTE((TRIM($I94))," ","°",COLUMNS($J94:K94)-1))-1))),"")," ","PŮVODNÍ")</f>
        <v xml:space="preserve"> PŮVODNÍ</v>
      </c>
      <c r="M93" s="130" t="str">
        <f>CONCATENATE(IFERROR(IF(COLUMNS($J94:K94)-1=LEN((TRIM($I94)))-LEN(SUBSTITUTE((TRIM($I94))," ","")),                                                                                RIGHT((TRIM($I94)),LEN((TRIM($I94)))-SEARCH("°",SUBSTITUTE((TRIM($I94))," ","°",COLUMNS($J94:K94)-1))),          IF(COLUMNS($J94:K94)=1,                          LEFT((TRIM($I94)),SEARCH("°",SUBSTITUTE((TRIM($I94))," ","°",COLUMNS($J94:K94)))-1),                                                                                MID((TRIM($I94)),SEARCH("°",SUBSTITUTE((TRIM($I94))," ","°",COLUMNS($J94:K94)-1))+1,SEARCH("°",SUBSTITUTE((TRIM($I94))," ","°",COLUMNS($J94:K94)))-SEARCH("°",SUBSTITUTE((TRIM($I94))," ","°",COLUMNS($J94:K94)-1))-1))),"")," ","NOVÉ")</f>
        <v xml:space="preserve"> NOVÉ</v>
      </c>
      <c r="N93" s="126" t="str">
        <f>CONCATENATE(IFERROR(IF(COLUMNS($J94:L94)-1=LEN((TRIM($I94)))-LEN(SUBSTITUTE((TRIM($I94))," ","")),                                                                                RIGHT((TRIM($I94)),LEN((TRIM($I94)))-SEARCH("°",SUBSTITUTE((TRIM($I94))," ","°",COLUMNS($J94:L94)-1))),          IF(COLUMNS($J94:L94)=1,                          LEFT((TRIM($I94)),SEARCH("°",SUBSTITUTE((TRIM($I94))," ","°",COLUMNS($J94:L94)))-1),                                                                                MID((TRIM($I94)),SEARCH("°",SUBSTITUTE((TRIM($I94))," ","°",COLUMNS($J94:L94)-1))+1,SEARCH("°",SUBSTITUTE((TRIM($I94))," ","°",COLUMNS($J94:L94)))-SEARCH("°",SUBSTITUTE((TRIM($I94))," ","°",COLUMNS($J94:L94)-1))-1))),"")," ","PŮVODNÍ")</f>
        <v xml:space="preserve"> PŮVODNÍ</v>
      </c>
      <c r="O93" s="127" t="str">
        <f>CONCATENATE(IFERROR(IF(COLUMNS($J94:L94)-1=LEN((TRIM($I94)))-LEN(SUBSTITUTE((TRIM($I94))," ","")),                                                                                RIGHT((TRIM($I94)),LEN((TRIM($I94)))-SEARCH("°",SUBSTITUTE((TRIM($I94))," ","°",COLUMNS($J94:L94)-1))),          IF(COLUMNS($J94:L94)=1,                          LEFT((TRIM($I94)),SEARCH("°",SUBSTITUTE((TRIM($I94))," ","°",COLUMNS($J94:L94)))-1),                                                                                MID((TRIM($I94)),SEARCH("°",SUBSTITUTE((TRIM($I94))," ","°",COLUMNS($J94:L94)-1))+1,SEARCH("°",SUBSTITUTE((TRIM($I94))," ","°",COLUMNS($J94:L94)))-SEARCH("°",SUBSTITUTE((TRIM($I94))," ","°",COLUMNS($J94:L94)-1))-1))),"")," ","NOVÉ")</f>
        <v xml:space="preserve"> NOVÉ</v>
      </c>
      <c r="P93" s="129" t="str">
        <f>CONCATENATE(IFERROR(IF(COLUMNS($J94:M94)-1=LEN((TRIM($I94)))-LEN(SUBSTITUTE((TRIM($I94))," ","")),                                                                                RIGHT((TRIM($I94)),LEN((TRIM($I94)))-SEARCH("°",SUBSTITUTE((TRIM($I94))," ","°",COLUMNS($J94:M94)-1))),          IF(COLUMNS($J94:M94)=1,                          LEFT((TRIM($I94)),SEARCH("°",SUBSTITUTE((TRIM($I94))," ","°",COLUMNS($J94:M94)))-1),                                                                                MID((TRIM($I94)),SEARCH("°",SUBSTITUTE((TRIM($I94))," ","°",COLUMNS($J94:M94)-1))+1,SEARCH("°",SUBSTITUTE((TRIM($I94))," ","°",COLUMNS($J94:M94)))-SEARCH("°",SUBSTITUTE((TRIM($I94))," ","°",COLUMNS($J94:M94)-1))-1))),"")," ","PŮVODNÍ")</f>
        <v xml:space="preserve"> PŮVODNÍ</v>
      </c>
      <c r="Q93" s="130" t="str">
        <f>CONCATENATE(IFERROR(IF(COLUMNS($J94:M94)-1=LEN((TRIM($I94)))-LEN(SUBSTITUTE((TRIM($I94))," ","")),                                                                                RIGHT((TRIM($I94)),LEN((TRIM($I94)))-SEARCH("°",SUBSTITUTE((TRIM($I94))," ","°",COLUMNS($J94:M94)-1))),          IF(COLUMNS($J94:M94)=1,                          LEFT((TRIM($I94)),SEARCH("°",SUBSTITUTE((TRIM($I94))," ","°",COLUMNS($J94:M94)))-1),                                                                                MID((TRIM($I94)),SEARCH("°",SUBSTITUTE((TRIM($I94))," ","°",COLUMNS($J94:M94)-1))+1,SEARCH("°",SUBSTITUTE((TRIM($I94))," ","°",COLUMNS($J94:M94)))-SEARCH("°",SUBSTITUTE((TRIM($I94))," ","°",COLUMNS($J94:M94)-1))-1))),"")," ","NOVÉ")</f>
        <v xml:space="preserve"> NOVÉ</v>
      </c>
      <c r="R93" s="126" t="str">
        <f>CONCATENATE(IFERROR(IF(COLUMNS($J94:N94)-1=LEN((TRIM($I94)))-LEN(SUBSTITUTE((TRIM($I94))," ","")),                                                                                RIGHT((TRIM($I94)),LEN((TRIM($I94)))-SEARCH("°",SUBSTITUTE((TRIM($I94))," ","°",COLUMNS($J94:N94)-1))),          IF(COLUMNS($J94:N94)=1,                          LEFT((TRIM($I94)),SEARCH("°",SUBSTITUTE((TRIM($I94))," ","°",COLUMNS($J94:N94)))-1),                                                                                MID((TRIM($I94)),SEARCH("°",SUBSTITUTE((TRIM($I94))," ","°",COLUMNS($J94:N94)-1))+1,SEARCH("°",SUBSTITUTE((TRIM($I94))," ","°",COLUMNS($J94:N94)))-SEARCH("°",SUBSTITUTE((TRIM($I94))," ","°",COLUMNS($J94:N94)-1))-1))),"")," ","PŮVODNÍ")</f>
        <v xml:space="preserve"> PŮVODNÍ</v>
      </c>
      <c r="S93" s="100" t="str">
        <f>CONCATENATE(IFERROR(IF(COLUMNS($J94:N94)-1=LEN((TRIM($I94)))-LEN(SUBSTITUTE((TRIM($I94))," ","")),                                                                                RIGHT((TRIM($I94)),LEN((TRIM($I94)))-SEARCH("°",SUBSTITUTE((TRIM($I94))," ","°",COLUMNS($J94:N94)-1))),          IF(COLUMNS($J94:N94)=1,                          LEFT((TRIM($I94)),SEARCH("°",SUBSTITUTE((TRIM($I94))," ","°",COLUMNS($J94:N94)))-1),                                                                                MID((TRIM($I94)),SEARCH("°",SUBSTITUTE((TRIM($I94))," ","°",COLUMNS($J94:N94)-1))+1,SEARCH("°",SUBSTITUTE((TRIM($I94))," ","°",COLUMNS($J94:N94)))-SEARCH("°",SUBSTITUTE((TRIM($I94))," ","°",COLUMNS($J94:N94)-1))-1))),"")," ","NOVÉ")</f>
        <v xml:space="preserve"> NOVÉ</v>
      </c>
      <c r="T93" s="131" t="s">
        <v>2187</v>
      </c>
      <c r="U93" s="64"/>
      <c r="V93" s="48"/>
      <c r="W93" s="48"/>
      <c r="X93" s="48"/>
      <c r="Y93" s="48"/>
      <c r="Z93" s="48"/>
      <c r="AA93" s="48"/>
      <c r="AB93" s="48"/>
      <c r="AC93" s="48"/>
      <c r="AD93" s="48"/>
    </row>
    <row r="94" spans="1:30" ht="15.75" thickBot="1" x14ac:dyDescent="0.3">
      <c r="A94" s="146" t="str">
        <f t="shared" ref="A94" si="87">IF(B94&lt;&gt;"",A92+1," ")</f>
        <v xml:space="preserve"> </v>
      </c>
      <c r="B94" s="59"/>
      <c r="C94" s="45"/>
      <c r="D94" s="46"/>
      <c r="E94" s="4"/>
      <c r="F94" s="59"/>
      <c r="G94" s="110" t="str">
        <f>IF(F94="","",VLOOKUP(F94,ČÍSELNÍK!$A$2:$B$448,2))</f>
        <v/>
      </c>
      <c r="H94" s="46"/>
      <c r="I94" s="109"/>
      <c r="J94" s="121"/>
      <c r="K94" s="122"/>
      <c r="L94" s="120"/>
      <c r="M94" s="123"/>
      <c r="N94" s="121"/>
      <c r="O94" s="122"/>
      <c r="P94" s="120"/>
      <c r="Q94" s="123"/>
      <c r="R94" s="121"/>
      <c r="S94" s="97"/>
      <c r="T94" s="128"/>
      <c r="U94" s="98" t="str">
        <f t="shared" ref="U94:AD94" si="88">IF(J94&lt;&gt;"",(J93 &amp; "***" &amp;J94),"")</f>
        <v/>
      </c>
      <c r="V94" s="98" t="str">
        <f t="shared" si="88"/>
        <v/>
      </c>
      <c r="W94" s="98" t="str">
        <f t="shared" si="88"/>
        <v/>
      </c>
      <c r="X94" s="98" t="str">
        <f t="shared" si="88"/>
        <v/>
      </c>
      <c r="Y94" s="98" t="str">
        <f t="shared" si="88"/>
        <v/>
      </c>
      <c r="Z94" s="98" t="str">
        <f t="shared" si="88"/>
        <v/>
      </c>
      <c r="AA94" s="98" t="str">
        <f t="shared" si="88"/>
        <v/>
      </c>
      <c r="AB94" s="98" t="str">
        <f t="shared" si="88"/>
        <v/>
      </c>
      <c r="AC94" s="98" t="str">
        <f t="shared" si="88"/>
        <v/>
      </c>
      <c r="AD94" s="98" t="str">
        <f t="shared" si="88"/>
        <v/>
      </c>
    </row>
    <row r="95" spans="1:30" ht="30.75" thickBot="1" x14ac:dyDescent="0.3">
      <c r="A95" s="5"/>
      <c r="B95" s="5" t="s">
        <v>3</v>
      </c>
      <c r="C95" s="5" t="s">
        <v>0</v>
      </c>
      <c r="D95" s="5" t="s">
        <v>2155</v>
      </c>
      <c r="E95" s="5" t="s">
        <v>2156</v>
      </c>
      <c r="F95" s="5" t="s">
        <v>2154</v>
      </c>
      <c r="G95" s="100" t="s">
        <v>2175</v>
      </c>
      <c r="H95" s="5" t="s">
        <v>2157</v>
      </c>
      <c r="I95" s="51" t="s">
        <v>1</v>
      </c>
      <c r="J95" s="126" t="str">
        <f>CONCATENATE(IFERROR(IF(COLUMNS($J96)-1=LEN((CONCATENATE($I96," ")))-LEN(SUBSTITUTE((CONCATENATE($I96," "))," ","")),
                                                                               RIGHT((CONCATENATE($I96," ")),LEN((CONCATENATE($I96," ")))-SEARCH("°",SUBSTITUTE((CONCATENATE($I96," "))," ","°",COLUMNS($J96)-1))),
         IF(COLUMNS($J96)=1,                          LEFT((CONCATENATE($I96," ")),SEARCH("°",SUBSTITUTE((CONCATENATE($I96," "))," ","°",COLUMNS($J96)))-1),
                                                                               MID((CONCATENATE($I96," ")),SEARCH("°",SUBSTITUTE((CONCATENATE($I96," "))," ","°",COLUMNS($J96)-1))+1,SEARCH("°",SUBSTITUTE((CONCATENATE($I96," "))," ","°",COLUMNS($J96)))-SEARCH("°",SUBSTITUTE((CONCATENATE($I96," "))," ","°",COLUMNS($J96)-1))-1))),"")," ","PŮVODNÍ")</f>
        <v xml:space="preserve"> PŮVODNÍ</v>
      </c>
      <c r="K95" s="127" t="str">
        <f>CONCATENATE(IFERROR(IF(COLUMNS($J96)-1=LEN((CONCATENATE($I96," ")))-LEN(SUBSTITUTE((CONCATENATE($I96," "))," ","")),
                                                                               RIGHT((CONCATENATE($I96," ")),LEN((CONCATENATE($I96," ")))-SEARCH("°",SUBSTITUTE((CONCATENATE($I96," "))," ","°",COLUMNS($J96)-1))),
         IF(COLUMNS($J96)=1,                          LEFT((CONCATENATE($I96," ")),SEARCH("°",SUBSTITUTE((CONCATENATE($I96," "))," ","°",COLUMNS($J96)))-1),
                                                                               MID((CONCATENATE($I96," ")),SEARCH("°",SUBSTITUTE((CONCATENATE($I96," "))," ","°",COLUMNS($J96)-1))+1,SEARCH("°",SUBSTITUTE((CONCATENATE($I96," "))," ","°",COLUMNS($J96)))-SEARCH("°",SUBSTITUTE((CONCATENATE($I96," "))," ","°",COLUMNS($J96)-1))-1))),"")," ","NOVÉ")</f>
        <v xml:space="preserve"> NOVÉ</v>
      </c>
      <c r="L95" s="129" t="str">
        <f>CONCATENATE(IFERROR(IF(COLUMNS($J96:K96)-1=LEN((TRIM($I96)))-LEN(SUBSTITUTE((TRIM($I96))," ","")),                                                                                RIGHT((TRIM($I96)),LEN((TRIM($I96)))-SEARCH("°",SUBSTITUTE((TRIM($I96))," ","°",COLUMNS($J96:K96)-1))),          IF(COLUMNS($J96:K96)=1,                          LEFT((TRIM($I96)),SEARCH("°",SUBSTITUTE((TRIM($I96))," ","°",COLUMNS($J96:K96)))-1),                                                                                MID((TRIM($I96)),SEARCH("°",SUBSTITUTE((TRIM($I96))," ","°",COLUMNS($J96:K96)-1))+1,SEARCH("°",SUBSTITUTE((TRIM($I96))," ","°",COLUMNS($J96:K96)))-SEARCH("°",SUBSTITUTE((TRIM($I96))," ","°",COLUMNS($J96:K96)-1))-1))),"")," ","PŮVODNÍ")</f>
        <v xml:space="preserve"> PŮVODNÍ</v>
      </c>
      <c r="M95" s="130" t="str">
        <f>CONCATENATE(IFERROR(IF(COLUMNS($J96:K96)-1=LEN((TRIM($I96)))-LEN(SUBSTITUTE((TRIM($I96))," ","")),                                                                                RIGHT((TRIM($I96)),LEN((TRIM($I96)))-SEARCH("°",SUBSTITUTE((TRIM($I96))," ","°",COLUMNS($J96:K96)-1))),          IF(COLUMNS($J96:K96)=1,                          LEFT((TRIM($I96)),SEARCH("°",SUBSTITUTE((TRIM($I96))," ","°",COLUMNS($J96:K96)))-1),                                                                                MID((TRIM($I96)),SEARCH("°",SUBSTITUTE((TRIM($I96))," ","°",COLUMNS($J96:K96)-1))+1,SEARCH("°",SUBSTITUTE((TRIM($I96))," ","°",COLUMNS($J96:K96)))-SEARCH("°",SUBSTITUTE((TRIM($I96))," ","°",COLUMNS($J96:K96)-1))-1))),"")," ","NOVÉ")</f>
        <v xml:space="preserve"> NOVÉ</v>
      </c>
      <c r="N95" s="126" t="str">
        <f>CONCATENATE(IFERROR(IF(COLUMNS($J96:L96)-1=LEN((TRIM($I96)))-LEN(SUBSTITUTE((TRIM($I96))," ","")),                                                                                RIGHT((TRIM($I96)),LEN((TRIM($I96)))-SEARCH("°",SUBSTITUTE((TRIM($I96))," ","°",COLUMNS($J96:L96)-1))),          IF(COLUMNS($J96:L96)=1,                          LEFT((TRIM($I96)),SEARCH("°",SUBSTITUTE((TRIM($I96))," ","°",COLUMNS($J96:L96)))-1),                                                                                MID((TRIM($I96)),SEARCH("°",SUBSTITUTE((TRIM($I96))," ","°",COLUMNS($J96:L96)-1))+1,SEARCH("°",SUBSTITUTE((TRIM($I96))," ","°",COLUMNS($J96:L96)))-SEARCH("°",SUBSTITUTE((TRIM($I96))," ","°",COLUMNS($J96:L96)-1))-1))),"")," ","PŮVODNÍ")</f>
        <v xml:space="preserve"> PŮVODNÍ</v>
      </c>
      <c r="O95" s="127" t="str">
        <f>CONCATENATE(IFERROR(IF(COLUMNS($J96:L96)-1=LEN((TRIM($I96)))-LEN(SUBSTITUTE((TRIM($I96))," ","")),                                                                                RIGHT((TRIM($I96)),LEN((TRIM($I96)))-SEARCH("°",SUBSTITUTE((TRIM($I96))," ","°",COLUMNS($J96:L96)-1))),          IF(COLUMNS($J96:L96)=1,                          LEFT((TRIM($I96)),SEARCH("°",SUBSTITUTE((TRIM($I96))," ","°",COLUMNS($J96:L96)))-1),                                                                                MID((TRIM($I96)),SEARCH("°",SUBSTITUTE((TRIM($I96))," ","°",COLUMNS($J96:L96)-1))+1,SEARCH("°",SUBSTITUTE((TRIM($I96))," ","°",COLUMNS($J96:L96)))-SEARCH("°",SUBSTITUTE((TRIM($I96))," ","°",COLUMNS($J96:L96)-1))-1))),"")," ","NOVÉ")</f>
        <v xml:space="preserve"> NOVÉ</v>
      </c>
      <c r="P95" s="129" t="str">
        <f>CONCATENATE(IFERROR(IF(COLUMNS($J96:M96)-1=LEN((TRIM($I96)))-LEN(SUBSTITUTE((TRIM($I96))," ","")),                                                                                RIGHT((TRIM($I96)),LEN((TRIM($I96)))-SEARCH("°",SUBSTITUTE((TRIM($I96))," ","°",COLUMNS($J96:M96)-1))),          IF(COLUMNS($J96:M96)=1,                          LEFT((TRIM($I96)),SEARCH("°",SUBSTITUTE((TRIM($I96))," ","°",COLUMNS($J96:M96)))-1),                                                                                MID((TRIM($I96)),SEARCH("°",SUBSTITUTE((TRIM($I96))," ","°",COLUMNS($J96:M96)-1))+1,SEARCH("°",SUBSTITUTE((TRIM($I96))," ","°",COLUMNS($J96:M96)))-SEARCH("°",SUBSTITUTE((TRIM($I96))," ","°",COLUMNS($J96:M96)-1))-1))),"")," ","PŮVODNÍ")</f>
        <v xml:space="preserve"> PŮVODNÍ</v>
      </c>
      <c r="Q95" s="130" t="str">
        <f>CONCATENATE(IFERROR(IF(COLUMNS($J96:M96)-1=LEN((TRIM($I96)))-LEN(SUBSTITUTE((TRIM($I96))," ","")),                                                                                RIGHT((TRIM($I96)),LEN((TRIM($I96)))-SEARCH("°",SUBSTITUTE((TRIM($I96))," ","°",COLUMNS($J96:M96)-1))),          IF(COLUMNS($J96:M96)=1,                          LEFT((TRIM($I96)),SEARCH("°",SUBSTITUTE((TRIM($I96))," ","°",COLUMNS($J96:M96)))-1),                                                                                MID((TRIM($I96)),SEARCH("°",SUBSTITUTE((TRIM($I96))," ","°",COLUMNS($J96:M96)-1))+1,SEARCH("°",SUBSTITUTE((TRIM($I96))," ","°",COLUMNS($J96:M96)))-SEARCH("°",SUBSTITUTE((TRIM($I96))," ","°",COLUMNS($J96:M96)-1))-1))),"")," ","NOVÉ")</f>
        <v xml:space="preserve"> NOVÉ</v>
      </c>
      <c r="R95" s="126" t="str">
        <f>CONCATENATE(IFERROR(IF(COLUMNS($J96:N96)-1=LEN((TRIM($I96)))-LEN(SUBSTITUTE((TRIM($I96))," ","")),                                                                                RIGHT((TRIM($I96)),LEN((TRIM($I96)))-SEARCH("°",SUBSTITUTE((TRIM($I96))," ","°",COLUMNS($J96:N96)-1))),          IF(COLUMNS($J96:N96)=1,                          LEFT((TRIM($I96)),SEARCH("°",SUBSTITUTE((TRIM($I96))," ","°",COLUMNS($J96:N96)))-1),                                                                                MID((TRIM($I96)),SEARCH("°",SUBSTITUTE((TRIM($I96))," ","°",COLUMNS($J96:N96)-1))+1,SEARCH("°",SUBSTITUTE((TRIM($I96))," ","°",COLUMNS($J96:N96)))-SEARCH("°",SUBSTITUTE((TRIM($I96))," ","°",COLUMNS($J96:N96)-1))-1))),"")," ","PŮVODNÍ")</f>
        <v xml:space="preserve"> PŮVODNÍ</v>
      </c>
      <c r="S95" s="100" t="str">
        <f>CONCATENATE(IFERROR(IF(COLUMNS($J96:N96)-1=LEN((TRIM($I96)))-LEN(SUBSTITUTE((TRIM($I96))," ","")),                                                                                RIGHT((TRIM($I96)),LEN((TRIM($I96)))-SEARCH("°",SUBSTITUTE((TRIM($I96))," ","°",COLUMNS($J96:N96)-1))),          IF(COLUMNS($J96:N96)=1,                          LEFT((TRIM($I96)),SEARCH("°",SUBSTITUTE((TRIM($I96))," ","°",COLUMNS($J96:N96)))-1),                                                                                MID((TRIM($I96)),SEARCH("°",SUBSTITUTE((TRIM($I96))," ","°",COLUMNS($J96:N96)-1))+1,SEARCH("°",SUBSTITUTE((TRIM($I96))," ","°",COLUMNS($J96:N96)))-SEARCH("°",SUBSTITUTE((TRIM($I96))," ","°",COLUMNS($J96:N96)-1))-1))),"")," ","NOVÉ")</f>
        <v xml:space="preserve"> NOVÉ</v>
      </c>
      <c r="T95" s="131" t="s">
        <v>2187</v>
      </c>
      <c r="U95" s="64"/>
      <c r="V95" s="48"/>
      <c r="W95" s="48"/>
      <c r="X95" s="48"/>
      <c r="Y95" s="48"/>
      <c r="Z95" s="48"/>
      <c r="AA95" s="48"/>
      <c r="AB95" s="48"/>
      <c r="AC95" s="48"/>
      <c r="AD95" s="48"/>
    </row>
    <row r="96" spans="1:30" ht="15.75" thickBot="1" x14ac:dyDescent="0.3">
      <c r="A96" s="146" t="str">
        <f t="shared" ref="A96" si="89">IF(B96&lt;&gt;"",A94+1," ")</f>
        <v xml:space="preserve"> </v>
      </c>
      <c r="B96" s="59"/>
      <c r="C96" s="45"/>
      <c r="D96" s="46"/>
      <c r="E96" s="4"/>
      <c r="F96" s="59"/>
      <c r="G96" s="110" t="str">
        <f>IF(F96="","",VLOOKUP(F96,ČÍSELNÍK!$A$2:$B$448,2))</f>
        <v/>
      </c>
      <c r="H96" s="46"/>
      <c r="I96" s="109"/>
      <c r="J96" s="121"/>
      <c r="K96" s="122"/>
      <c r="L96" s="120"/>
      <c r="M96" s="123"/>
      <c r="N96" s="121"/>
      <c r="O96" s="122"/>
      <c r="P96" s="120"/>
      <c r="Q96" s="123"/>
      <c r="R96" s="121"/>
      <c r="S96" s="97"/>
      <c r="T96" s="128"/>
      <c r="U96" s="98" t="str">
        <f t="shared" ref="U96:AD96" si="90">IF(J96&lt;&gt;"",(J95 &amp; "***" &amp;J96),"")</f>
        <v/>
      </c>
      <c r="V96" s="98" t="str">
        <f t="shared" si="90"/>
        <v/>
      </c>
      <c r="W96" s="98" t="str">
        <f t="shared" si="90"/>
        <v/>
      </c>
      <c r="X96" s="98" t="str">
        <f t="shared" si="90"/>
        <v/>
      </c>
      <c r="Y96" s="98" t="str">
        <f t="shared" si="90"/>
        <v/>
      </c>
      <c r="Z96" s="98" t="str">
        <f t="shared" si="90"/>
        <v/>
      </c>
      <c r="AA96" s="98" t="str">
        <f t="shared" si="90"/>
        <v/>
      </c>
      <c r="AB96" s="98" t="str">
        <f t="shared" si="90"/>
        <v/>
      </c>
      <c r="AC96" s="98" t="str">
        <f t="shared" si="90"/>
        <v/>
      </c>
      <c r="AD96" s="98" t="str">
        <f t="shared" si="90"/>
        <v/>
      </c>
    </row>
    <row r="97" spans="1:30" ht="30.75" thickBot="1" x14ac:dyDescent="0.3">
      <c r="A97" s="5"/>
      <c r="B97" s="5" t="s">
        <v>3</v>
      </c>
      <c r="C97" s="5" t="s">
        <v>0</v>
      </c>
      <c r="D97" s="5" t="s">
        <v>2155</v>
      </c>
      <c r="E97" s="5" t="s">
        <v>2156</v>
      </c>
      <c r="F97" s="5" t="s">
        <v>2154</v>
      </c>
      <c r="G97" s="100" t="s">
        <v>2175</v>
      </c>
      <c r="H97" s="5" t="s">
        <v>2157</v>
      </c>
      <c r="I97" s="51" t="s">
        <v>1</v>
      </c>
      <c r="J97" s="126" t="str">
        <f>CONCATENATE(IFERROR(IF(COLUMNS($J98)-1=LEN((CONCATENATE($I98," ")))-LEN(SUBSTITUTE((CONCATENATE($I98," "))," ","")),
                                                                               RIGHT((CONCATENATE($I98," ")),LEN((CONCATENATE($I98," ")))-SEARCH("°",SUBSTITUTE((CONCATENATE($I98," "))," ","°",COLUMNS($J98)-1))),
         IF(COLUMNS($J98)=1,                          LEFT((CONCATENATE($I98," ")),SEARCH("°",SUBSTITUTE((CONCATENATE($I98," "))," ","°",COLUMNS($J98)))-1),
                                                                               MID((CONCATENATE($I98," ")),SEARCH("°",SUBSTITUTE((CONCATENATE($I98," "))," ","°",COLUMNS($J98)-1))+1,SEARCH("°",SUBSTITUTE((CONCATENATE($I98," "))," ","°",COLUMNS($J98)))-SEARCH("°",SUBSTITUTE((CONCATENATE($I98," "))," ","°",COLUMNS($J98)-1))-1))),"")," ","PŮVODNÍ")</f>
        <v xml:space="preserve"> PŮVODNÍ</v>
      </c>
      <c r="K97" s="127" t="str">
        <f>CONCATENATE(IFERROR(IF(COLUMNS($J98)-1=LEN((CONCATENATE($I98," ")))-LEN(SUBSTITUTE((CONCATENATE($I98," "))," ","")),
                                                                               RIGHT((CONCATENATE($I98," ")),LEN((CONCATENATE($I98," ")))-SEARCH("°",SUBSTITUTE((CONCATENATE($I98," "))," ","°",COLUMNS($J98)-1))),
         IF(COLUMNS($J98)=1,                          LEFT((CONCATENATE($I98," ")),SEARCH("°",SUBSTITUTE((CONCATENATE($I98," "))," ","°",COLUMNS($J98)))-1),
                                                                               MID((CONCATENATE($I98," ")),SEARCH("°",SUBSTITUTE((CONCATENATE($I98," "))," ","°",COLUMNS($J98)-1))+1,SEARCH("°",SUBSTITUTE((CONCATENATE($I98," "))," ","°",COLUMNS($J98)))-SEARCH("°",SUBSTITUTE((CONCATENATE($I98," "))," ","°",COLUMNS($J98)-1))-1))),"")," ","NOVÉ")</f>
        <v xml:space="preserve"> NOVÉ</v>
      </c>
      <c r="L97" s="129" t="str">
        <f>CONCATENATE(IFERROR(IF(COLUMNS($J98:K98)-1=LEN((TRIM($I98)))-LEN(SUBSTITUTE((TRIM($I98))," ","")),                                                                                RIGHT((TRIM($I98)),LEN((TRIM($I98)))-SEARCH("°",SUBSTITUTE((TRIM($I98))," ","°",COLUMNS($J98:K98)-1))),          IF(COLUMNS($J98:K98)=1,                          LEFT((TRIM($I98)),SEARCH("°",SUBSTITUTE((TRIM($I98))," ","°",COLUMNS($J98:K98)))-1),                                                                                MID((TRIM($I98)),SEARCH("°",SUBSTITUTE((TRIM($I98))," ","°",COLUMNS($J98:K98)-1))+1,SEARCH("°",SUBSTITUTE((TRIM($I98))," ","°",COLUMNS($J98:K98)))-SEARCH("°",SUBSTITUTE((TRIM($I98))," ","°",COLUMNS($J98:K98)-1))-1))),"")," ","PŮVODNÍ")</f>
        <v xml:space="preserve"> PŮVODNÍ</v>
      </c>
      <c r="M97" s="130" t="str">
        <f>CONCATENATE(IFERROR(IF(COLUMNS($J98:K98)-1=LEN((TRIM($I98)))-LEN(SUBSTITUTE((TRIM($I98))," ","")),                                                                                RIGHT((TRIM($I98)),LEN((TRIM($I98)))-SEARCH("°",SUBSTITUTE((TRIM($I98))," ","°",COLUMNS($J98:K98)-1))),          IF(COLUMNS($J98:K98)=1,                          LEFT((TRIM($I98)),SEARCH("°",SUBSTITUTE((TRIM($I98))," ","°",COLUMNS($J98:K98)))-1),                                                                                MID((TRIM($I98)),SEARCH("°",SUBSTITUTE((TRIM($I98))," ","°",COLUMNS($J98:K98)-1))+1,SEARCH("°",SUBSTITUTE((TRIM($I98))," ","°",COLUMNS($J98:K98)))-SEARCH("°",SUBSTITUTE((TRIM($I98))," ","°",COLUMNS($J98:K98)-1))-1))),"")," ","NOVÉ")</f>
        <v xml:space="preserve"> NOVÉ</v>
      </c>
      <c r="N97" s="126" t="str">
        <f>CONCATENATE(IFERROR(IF(COLUMNS($J98:L98)-1=LEN((TRIM($I98)))-LEN(SUBSTITUTE((TRIM($I98))," ","")),                                                                                RIGHT((TRIM($I98)),LEN((TRIM($I98)))-SEARCH("°",SUBSTITUTE((TRIM($I98))," ","°",COLUMNS($J98:L98)-1))),          IF(COLUMNS($J98:L98)=1,                          LEFT((TRIM($I98)),SEARCH("°",SUBSTITUTE((TRIM($I98))," ","°",COLUMNS($J98:L98)))-1),                                                                                MID((TRIM($I98)),SEARCH("°",SUBSTITUTE((TRIM($I98))," ","°",COLUMNS($J98:L98)-1))+1,SEARCH("°",SUBSTITUTE((TRIM($I98))," ","°",COLUMNS($J98:L98)))-SEARCH("°",SUBSTITUTE((TRIM($I98))," ","°",COLUMNS($J98:L98)-1))-1))),"")," ","PŮVODNÍ")</f>
        <v xml:space="preserve"> PŮVODNÍ</v>
      </c>
      <c r="O97" s="127" t="str">
        <f>CONCATENATE(IFERROR(IF(COLUMNS($J98:L98)-1=LEN((TRIM($I98)))-LEN(SUBSTITUTE((TRIM($I98))," ","")),                                                                                RIGHT((TRIM($I98)),LEN((TRIM($I98)))-SEARCH("°",SUBSTITUTE((TRIM($I98))," ","°",COLUMNS($J98:L98)-1))),          IF(COLUMNS($J98:L98)=1,                          LEFT((TRIM($I98)),SEARCH("°",SUBSTITUTE((TRIM($I98))," ","°",COLUMNS($J98:L98)))-1),                                                                                MID((TRIM($I98)),SEARCH("°",SUBSTITUTE((TRIM($I98))," ","°",COLUMNS($J98:L98)-1))+1,SEARCH("°",SUBSTITUTE((TRIM($I98))," ","°",COLUMNS($J98:L98)))-SEARCH("°",SUBSTITUTE((TRIM($I98))," ","°",COLUMNS($J98:L98)-1))-1))),"")," ","NOVÉ")</f>
        <v xml:space="preserve"> NOVÉ</v>
      </c>
      <c r="P97" s="129" t="str">
        <f>CONCATENATE(IFERROR(IF(COLUMNS($J98:M98)-1=LEN((TRIM($I98)))-LEN(SUBSTITUTE((TRIM($I98))," ","")),                                                                                RIGHT((TRIM($I98)),LEN((TRIM($I98)))-SEARCH("°",SUBSTITUTE((TRIM($I98))," ","°",COLUMNS($J98:M98)-1))),          IF(COLUMNS($J98:M98)=1,                          LEFT((TRIM($I98)),SEARCH("°",SUBSTITUTE((TRIM($I98))," ","°",COLUMNS($J98:M98)))-1),                                                                                MID((TRIM($I98)),SEARCH("°",SUBSTITUTE((TRIM($I98))," ","°",COLUMNS($J98:M98)-1))+1,SEARCH("°",SUBSTITUTE((TRIM($I98))," ","°",COLUMNS($J98:M98)))-SEARCH("°",SUBSTITUTE((TRIM($I98))," ","°",COLUMNS($J98:M98)-1))-1))),"")," ","PŮVODNÍ")</f>
        <v xml:space="preserve"> PŮVODNÍ</v>
      </c>
      <c r="Q97" s="130" t="str">
        <f>CONCATENATE(IFERROR(IF(COLUMNS($J98:M98)-1=LEN((TRIM($I98)))-LEN(SUBSTITUTE((TRIM($I98))," ","")),                                                                                RIGHT((TRIM($I98)),LEN((TRIM($I98)))-SEARCH("°",SUBSTITUTE((TRIM($I98))," ","°",COLUMNS($J98:M98)-1))),          IF(COLUMNS($J98:M98)=1,                          LEFT((TRIM($I98)),SEARCH("°",SUBSTITUTE((TRIM($I98))," ","°",COLUMNS($J98:M98)))-1),                                                                                MID((TRIM($I98)),SEARCH("°",SUBSTITUTE((TRIM($I98))," ","°",COLUMNS($J98:M98)-1))+1,SEARCH("°",SUBSTITUTE((TRIM($I98))," ","°",COLUMNS($J98:M98)))-SEARCH("°",SUBSTITUTE((TRIM($I98))," ","°",COLUMNS($J98:M98)-1))-1))),"")," ","NOVÉ")</f>
        <v xml:space="preserve"> NOVÉ</v>
      </c>
      <c r="R97" s="126" t="str">
        <f>CONCATENATE(IFERROR(IF(COLUMNS($J98:N98)-1=LEN((TRIM($I98)))-LEN(SUBSTITUTE((TRIM($I98))," ","")),                                                                                RIGHT((TRIM($I98)),LEN((TRIM($I98)))-SEARCH("°",SUBSTITUTE((TRIM($I98))," ","°",COLUMNS($J98:N98)-1))),          IF(COLUMNS($J98:N98)=1,                          LEFT((TRIM($I98)),SEARCH("°",SUBSTITUTE((TRIM($I98))," ","°",COLUMNS($J98:N98)))-1),                                                                                MID((TRIM($I98)),SEARCH("°",SUBSTITUTE((TRIM($I98))," ","°",COLUMNS($J98:N98)-1))+1,SEARCH("°",SUBSTITUTE((TRIM($I98))," ","°",COLUMNS($J98:N98)))-SEARCH("°",SUBSTITUTE((TRIM($I98))," ","°",COLUMNS($J98:N98)-1))-1))),"")," ","PŮVODNÍ")</f>
        <v xml:space="preserve"> PŮVODNÍ</v>
      </c>
      <c r="S97" s="100" t="str">
        <f>CONCATENATE(IFERROR(IF(COLUMNS($J98:N98)-1=LEN((TRIM($I98)))-LEN(SUBSTITUTE((TRIM($I98))," ","")),                                                                                RIGHT((TRIM($I98)),LEN((TRIM($I98)))-SEARCH("°",SUBSTITUTE((TRIM($I98))," ","°",COLUMNS($J98:N98)-1))),          IF(COLUMNS($J98:N98)=1,                          LEFT((TRIM($I98)),SEARCH("°",SUBSTITUTE((TRIM($I98))," ","°",COLUMNS($J98:N98)))-1),                                                                                MID((TRIM($I98)),SEARCH("°",SUBSTITUTE((TRIM($I98))," ","°",COLUMNS($J98:N98)-1))+1,SEARCH("°",SUBSTITUTE((TRIM($I98))," ","°",COLUMNS($J98:N98)))-SEARCH("°",SUBSTITUTE((TRIM($I98))," ","°",COLUMNS($J98:N98)-1))-1))),"")," ","NOVÉ")</f>
        <v xml:space="preserve"> NOVÉ</v>
      </c>
      <c r="T97" s="131" t="s">
        <v>2187</v>
      </c>
      <c r="U97" s="64"/>
      <c r="V97" s="48"/>
      <c r="W97" s="48"/>
      <c r="X97" s="48"/>
      <c r="Y97" s="48"/>
      <c r="Z97" s="48"/>
      <c r="AA97" s="48"/>
      <c r="AB97" s="48"/>
      <c r="AC97" s="48"/>
      <c r="AD97" s="48"/>
    </row>
    <row r="98" spans="1:30" ht="15.75" thickBot="1" x14ac:dyDescent="0.3">
      <c r="A98" s="146" t="str">
        <f t="shared" ref="A98" si="91">IF(B98&lt;&gt;"",A96+1," ")</f>
        <v xml:space="preserve"> </v>
      </c>
      <c r="B98" s="59"/>
      <c r="C98" s="45"/>
      <c r="D98" s="46"/>
      <c r="E98" s="4"/>
      <c r="F98" s="59"/>
      <c r="G98" s="110" t="str">
        <f>IF(F98="","",VLOOKUP(F98,ČÍSELNÍK!$A$2:$B$448,2))</f>
        <v/>
      </c>
      <c r="H98" s="46"/>
      <c r="I98" s="109"/>
      <c r="J98" s="121"/>
      <c r="K98" s="122"/>
      <c r="L98" s="120"/>
      <c r="M98" s="123"/>
      <c r="N98" s="121"/>
      <c r="O98" s="122"/>
      <c r="P98" s="120"/>
      <c r="Q98" s="123"/>
      <c r="R98" s="121"/>
      <c r="S98" s="97"/>
      <c r="T98" s="128"/>
      <c r="U98" s="98" t="str">
        <f t="shared" ref="U98:AD98" si="92">IF(J98&lt;&gt;"",(J97 &amp; "***" &amp;J98),"")</f>
        <v/>
      </c>
      <c r="V98" s="98" t="str">
        <f t="shared" si="92"/>
        <v/>
      </c>
      <c r="W98" s="98" t="str">
        <f t="shared" si="92"/>
        <v/>
      </c>
      <c r="X98" s="98" t="str">
        <f t="shared" si="92"/>
        <v/>
      </c>
      <c r="Y98" s="98" t="str">
        <f t="shared" si="92"/>
        <v/>
      </c>
      <c r="Z98" s="98" t="str">
        <f t="shared" si="92"/>
        <v/>
      </c>
      <c r="AA98" s="98" t="str">
        <f t="shared" si="92"/>
        <v/>
      </c>
      <c r="AB98" s="98" t="str">
        <f t="shared" si="92"/>
        <v/>
      </c>
      <c r="AC98" s="98" t="str">
        <f t="shared" si="92"/>
        <v/>
      </c>
      <c r="AD98" s="98" t="str">
        <f t="shared" si="92"/>
        <v/>
      </c>
    </row>
    <row r="99" spans="1:30" ht="30.75" thickBot="1" x14ac:dyDescent="0.3">
      <c r="A99" s="5"/>
      <c r="B99" s="5" t="s">
        <v>3</v>
      </c>
      <c r="C99" s="5" t="s">
        <v>0</v>
      </c>
      <c r="D99" s="5" t="s">
        <v>2155</v>
      </c>
      <c r="E99" s="5" t="s">
        <v>2156</v>
      </c>
      <c r="F99" s="5" t="s">
        <v>2154</v>
      </c>
      <c r="G99" s="100" t="s">
        <v>2175</v>
      </c>
      <c r="H99" s="5" t="s">
        <v>2157</v>
      </c>
      <c r="I99" s="51" t="s">
        <v>1</v>
      </c>
      <c r="J99" s="126" t="str">
        <f>CONCATENATE(IFERROR(IF(COLUMNS($J100)-1=LEN((CONCATENATE($I100," ")))-LEN(SUBSTITUTE((CONCATENATE($I100," "))," ","")),
                                                                               RIGHT((CONCATENATE($I100," ")),LEN((CONCATENATE($I100," ")))-SEARCH("°",SUBSTITUTE((CONCATENATE($I100," "))," ","°",COLUMNS($J100)-1))),
         IF(COLUMNS($J100)=1,                          LEFT((CONCATENATE($I100," ")),SEARCH("°",SUBSTITUTE((CONCATENATE($I100," "))," ","°",COLUMNS($J100)))-1),
                                                                               MID((CONCATENATE($I100," ")),SEARCH("°",SUBSTITUTE((CONCATENATE($I100," "))," ","°",COLUMNS($J100)-1))+1,SEARCH("°",SUBSTITUTE((CONCATENATE($I100," "))," ","°",COLUMNS($J100)))-SEARCH("°",SUBSTITUTE((CONCATENATE($I100," "))," ","°",COLUMNS($J100)-1))-1))),"")," ","PŮVODNÍ")</f>
        <v xml:space="preserve"> PŮVODNÍ</v>
      </c>
      <c r="K99" s="127" t="str">
        <f>CONCATENATE(IFERROR(IF(COLUMNS($J100)-1=LEN((CONCATENATE($I100," ")))-LEN(SUBSTITUTE((CONCATENATE($I100," "))," ","")),
                                                                               RIGHT((CONCATENATE($I100," ")),LEN((CONCATENATE($I100," ")))-SEARCH("°",SUBSTITUTE((CONCATENATE($I100," "))," ","°",COLUMNS($J100)-1))),
         IF(COLUMNS($J100)=1,                          LEFT((CONCATENATE($I100," ")),SEARCH("°",SUBSTITUTE((CONCATENATE($I100," "))," ","°",COLUMNS($J100)))-1),
                                                                               MID((CONCATENATE($I100," ")),SEARCH("°",SUBSTITUTE((CONCATENATE($I100," "))," ","°",COLUMNS($J100)-1))+1,SEARCH("°",SUBSTITUTE((CONCATENATE($I100," "))," ","°",COLUMNS($J100)))-SEARCH("°",SUBSTITUTE((CONCATENATE($I100," "))," ","°",COLUMNS($J100)-1))-1))),"")," ","NOVÉ")</f>
        <v xml:space="preserve"> NOVÉ</v>
      </c>
      <c r="L99" s="129" t="str">
        <f>CONCATENATE(IFERROR(IF(COLUMNS($J100:K100)-1=LEN((TRIM($I100)))-LEN(SUBSTITUTE((TRIM($I100))," ","")),                                                                                RIGHT((TRIM($I100)),LEN((TRIM($I100)))-SEARCH("°",SUBSTITUTE((TRIM($I100))," ","°",COLUMNS($J100:K100)-1))),          IF(COLUMNS($J100:K100)=1,                          LEFT((TRIM($I100)),SEARCH("°",SUBSTITUTE((TRIM($I100))," ","°",COLUMNS($J100:K100)))-1),                                                                                MID((TRIM($I100)),SEARCH("°",SUBSTITUTE((TRIM($I100))," ","°",COLUMNS($J100:K100)-1))+1,SEARCH("°",SUBSTITUTE((TRIM($I100))," ","°",COLUMNS($J100:K100)))-SEARCH("°",SUBSTITUTE((TRIM($I100))," ","°",COLUMNS($J100:K100)-1))-1))),"")," ","PŮVODNÍ")</f>
        <v xml:space="preserve"> PŮVODNÍ</v>
      </c>
      <c r="M99" s="130" t="str">
        <f>CONCATENATE(IFERROR(IF(COLUMNS($J100:K100)-1=LEN((TRIM($I100)))-LEN(SUBSTITUTE((TRIM($I100))," ","")),                                                                                RIGHT((TRIM($I100)),LEN((TRIM($I100)))-SEARCH("°",SUBSTITUTE((TRIM($I100))," ","°",COLUMNS($J100:K100)-1))),          IF(COLUMNS($J100:K100)=1,                          LEFT((TRIM($I100)),SEARCH("°",SUBSTITUTE((TRIM($I100))," ","°",COLUMNS($J100:K100)))-1),                                                                                MID((TRIM($I100)),SEARCH("°",SUBSTITUTE((TRIM($I100))," ","°",COLUMNS($J100:K100)-1))+1,SEARCH("°",SUBSTITUTE((TRIM($I100))," ","°",COLUMNS($J100:K100)))-SEARCH("°",SUBSTITUTE((TRIM($I100))," ","°",COLUMNS($J100:K100)-1))-1))),"")," ","NOVÉ")</f>
        <v xml:space="preserve"> NOVÉ</v>
      </c>
      <c r="N99" s="126" t="str">
        <f>CONCATENATE(IFERROR(IF(COLUMNS($J100:L100)-1=LEN((TRIM($I100)))-LEN(SUBSTITUTE((TRIM($I100))," ","")),                                                                                RIGHT((TRIM($I100)),LEN((TRIM($I100)))-SEARCH("°",SUBSTITUTE((TRIM($I100))," ","°",COLUMNS($J100:L100)-1))),          IF(COLUMNS($J100:L100)=1,                          LEFT((TRIM($I100)),SEARCH("°",SUBSTITUTE((TRIM($I100))," ","°",COLUMNS($J100:L100)))-1),                                                                                MID((TRIM($I100)),SEARCH("°",SUBSTITUTE((TRIM($I100))," ","°",COLUMNS($J100:L100)-1))+1,SEARCH("°",SUBSTITUTE((TRIM($I100))," ","°",COLUMNS($J100:L100)))-SEARCH("°",SUBSTITUTE((TRIM($I100))," ","°",COLUMNS($J100:L100)-1))-1))),"")," ","PŮVODNÍ")</f>
        <v xml:space="preserve"> PŮVODNÍ</v>
      </c>
      <c r="O99" s="127" t="str">
        <f>CONCATENATE(IFERROR(IF(COLUMNS($J100:L100)-1=LEN((TRIM($I100)))-LEN(SUBSTITUTE((TRIM($I100))," ","")),                                                                                RIGHT((TRIM($I100)),LEN((TRIM($I100)))-SEARCH("°",SUBSTITUTE((TRIM($I100))," ","°",COLUMNS($J100:L100)-1))),          IF(COLUMNS($J100:L100)=1,                          LEFT((TRIM($I100)),SEARCH("°",SUBSTITUTE((TRIM($I100))," ","°",COLUMNS($J100:L100)))-1),                                                                                MID((TRIM($I100)),SEARCH("°",SUBSTITUTE((TRIM($I100))," ","°",COLUMNS($J100:L100)-1))+1,SEARCH("°",SUBSTITUTE((TRIM($I100))," ","°",COLUMNS($J100:L100)))-SEARCH("°",SUBSTITUTE((TRIM($I100))," ","°",COLUMNS($J100:L100)-1))-1))),"")," ","NOVÉ")</f>
        <v xml:space="preserve"> NOVÉ</v>
      </c>
      <c r="P99" s="129" t="str">
        <f>CONCATENATE(IFERROR(IF(COLUMNS($J100:M100)-1=LEN((TRIM($I100)))-LEN(SUBSTITUTE((TRIM($I100))," ","")),                                                                                RIGHT((TRIM($I100)),LEN((TRIM($I100)))-SEARCH("°",SUBSTITUTE((TRIM($I100))," ","°",COLUMNS($J100:M100)-1))),          IF(COLUMNS($J100:M100)=1,                          LEFT((TRIM($I100)),SEARCH("°",SUBSTITUTE((TRIM($I100))," ","°",COLUMNS($J100:M100)))-1),                                                                                MID((TRIM($I100)),SEARCH("°",SUBSTITUTE((TRIM($I100))," ","°",COLUMNS($J100:M100)-1))+1,SEARCH("°",SUBSTITUTE((TRIM($I100))," ","°",COLUMNS($J100:M100)))-SEARCH("°",SUBSTITUTE((TRIM($I100))," ","°",COLUMNS($J100:M100)-1))-1))),"")," ","PŮVODNÍ")</f>
        <v xml:space="preserve"> PŮVODNÍ</v>
      </c>
      <c r="Q99" s="130" t="str">
        <f>CONCATENATE(IFERROR(IF(COLUMNS($J100:M100)-1=LEN((TRIM($I100)))-LEN(SUBSTITUTE((TRIM($I100))," ","")),                                                                                RIGHT((TRIM($I100)),LEN((TRIM($I100)))-SEARCH("°",SUBSTITUTE((TRIM($I100))," ","°",COLUMNS($J100:M100)-1))),          IF(COLUMNS($J100:M100)=1,                          LEFT((TRIM($I100)),SEARCH("°",SUBSTITUTE((TRIM($I100))," ","°",COLUMNS($J100:M100)))-1),                                                                                MID((TRIM($I100)),SEARCH("°",SUBSTITUTE((TRIM($I100))," ","°",COLUMNS($J100:M100)-1))+1,SEARCH("°",SUBSTITUTE((TRIM($I100))," ","°",COLUMNS($J100:M100)))-SEARCH("°",SUBSTITUTE((TRIM($I100))," ","°",COLUMNS($J100:M100)-1))-1))),"")," ","NOVÉ")</f>
        <v xml:space="preserve"> NOVÉ</v>
      </c>
      <c r="R99" s="126" t="str">
        <f>CONCATENATE(IFERROR(IF(COLUMNS($J100:N100)-1=LEN((TRIM($I100)))-LEN(SUBSTITUTE((TRIM($I100))," ","")),                                                                                RIGHT((TRIM($I100)),LEN((TRIM($I100)))-SEARCH("°",SUBSTITUTE((TRIM($I100))," ","°",COLUMNS($J100:N100)-1))),          IF(COLUMNS($J100:N100)=1,                          LEFT((TRIM($I100)),SEARCH("°",SUBSTITUTE((TRIM($I100))," ","°",COLUMNS($J100:N100)))-1),                                                                                MID((TRIM($I100)),SEARCH("°",SUBSTITUTE((TRIM($I100))," ","°",COLUMNS($J100:N100)-1))+1,SEARCH("°",SUBSTITUTE((TRIM($I100))," ","°",COLUMNS($J100:N100)))-SEARCH("°",SUBSTITUTE((TRIM($I100))," ","°",COLUMNS($J100:N100)-1))-1))),"")," ","PŮVODNÍ")</f>
        <v xml:space="preserve"> PŮVODNÍ</v>
      </c>
      <c r="S99" s="100" t="str">
        <f>CONCATENATE(IFERROR(IF(COLUMNS($J100:N100)-1=LEN((TRIM($I100)))-LEN(SUBSTITUTE((TRIM($I100))," ","")),                                                                                RIGHT((TRIM($I100)),LEN((TRIM($I100)))-SEARCH("°",SUBSTITUTE((TRIM($I100))," ","°",COLUMNS($J100:N100)-1))),          IF(COLUMNS($J100:N100)=1,                          LEFT((TRIM($I100)),SEARCH("°",SUBSTITUTE((TRIM($I100))," ","°",COLUMNS($J100:N100)))-1),                                                                                MID((TRIM($I100)),SEARCH("°",SUBSTITUTE((TRIM($I100))," ","°",COLUMNS($J100:N100)-1))+1,SEARCH("°",SUBSTITUTE((TRIM($I100))," ","°",COLUMNS($J100:N100)))-SEARCH("°",SUBSTITUTE((TRIM($I100))," ","°",COLUMNS($J100:N100)-1))-1))),"")," ","NOVÉ")</f>
        <v xml:space="preserve"> NOVÉ</v>
      </c>
      <c r="T99" s="131" t="s">
        <v>2187</v>
      </c>
      <c r="U99" s="64"/>
      <c r="V99" s="48"/>
      <c r="W99" s="48"/>
      <c r="X99" s="48"/>
      <c r="Y99" s="48"/>
      <c r="Z99" s="48"/>
      <c r="AA99" s="48"/>
      <c r="AB99" s="48"/>
      <c r="AC99" s="48"/>
      <c r="AD99" s="48"/>
    </row>
    <row r="100" spans="1:30" ht="15.75" thickBot="1" x14ac:dyDescent="0.3">
      <c r="A100" s="146" t="str">
        <f t="shared" ref="A100" si="93">IF(B100&lt;&gt;"",A98+1," ")</f>
        <v xml:space="preserve"> </v>
      </c>
      <c r="B100" s="59"/>
      <c r="C100" s="45"/>
      <c r="D100" s="46"/>
      <c r="E100" s="4"/>
      <c r="F100" s="59"/>
      <c r="G100" s="110" t="str">
        <f>IF(F100="","",VLOOKUP(F100,ČÍSELNÍK!$A$2:$B$448,2))</f>
        <v/>
      </c>
      <c r="H100" s="46"/>
      <c r="I100" s="109"/>
      <c r="J100" s="121"/>
      <c r="K100" s="122"/>
      <c r="L100" s="120"/>
      <c r="M100" s="123"/>
      <c r="N100" s="121"/>
      <c r="O100" s="122"/>
      <c r="P100" s="120"/>
      <c r="Q100" s="123"/>
      <c r="R100" s="121"/>
      <c r="S100" s="97"/>
      <c r="T100" s="128"/>
      <c r="U100" s="98" t="str">
        <f t="shared" ref="U100:AD100" si="94">IF(J100&lt;&gt;"",(J99 &amp; "***" &amp;J100),"")</f>
        <v/>
      </c>
      <c r="V100" s="98" t="str">
        <f t="shared" si="94"/>
        <v/>
      </c>
      <c r="W100" s="98" t="str">
        <f t="shared" si="94"/>
        <v/>
      </c>
      <c r="X100" s="98" t="str">
        <f t="shared" si="94"/>
        <v/>
      </c>
      <c r="Y100" s="98" t="str">
        <f t="shared" si="94"/>
        <v/>
      </c>
      <c r="Z100" s="98" t="str">
        <f t="shared" si="94"/>
        <v/>
      </c>
      <c r="AA100" s="98" t="str">
        <f t="shared" si="94"/>
        <v/>
      </c>
      <c r="AB100" s="98" t="str">
        <f t="shared" si="94"/>
        <v/>
      </c>
      <c r="AC100" s="98" t="str">
        <f t="shared" si="94"/>
        <v/>
      </c>
      <c r="AD100" s="98" t="str">
        <f t="shared" si="94"/>
        <v/>
      </c>
    </row>
    <row r="101" spans="1:30" ht="30.75" thickBot="1" x14ac:dyDescent="0.3">
      <c r="A101" s="5"/>
      <c r="B101" s="5" t="s">
        <v>3</v>
      </c>
      <c r="C101" s="5" t="s">
        <v>0</v>
      </c>
      <c r="D101" s="5" t="s">
        <v>2155</v>
      </c>
      <c r="E101" s="5" t="s">
        <v>2156</v>
      </c>
      <c r="F101" s="5" t="s">
        <v>2154</v>
      </c>
      <c r="G101" s="100" t="s">
        <v>2175</v>
      </c>
      <c r="H101" s="5" t="s">
        <v>2157</v>
      </c>
      <c r="I101" s="51" t="s">
        <v>1</v>
      </c>
      <c r="J101" s="126" t="str">
        <f>CONCATENATE(IFERROR(IF(COLUMNS($J102)-1=LEN((CONCATENATE($I102," ")))-LEN(SUBSTITUTE((CONCATENATE($I102," "))," ","")),
                                                                               RIGHT((CONCATENATE($I102," ")),LEN((CONCATENATE($I102," ")))-SEARCH("°",SUBSTITUTE((CONCATENATE($I102," "))," ","°",COLUMNS($J102)-1))),
         IF(COLUMNS($J102)=1,                          LEFT((CONCATENATE($I102," ")),SEARCH("°",SUBSTITUTE((CONCATENATE($I102," "))," ","°",COLUMNS($J102)))-1),
                                                                               MID((CONCATENATE($I102," ")),SEARCH("°",SUBSTITUTE((CONCATENATE($I102," "))," ","°",COLUMNS($J102)-1))+1,SEARCH("°",SUBSTITUTE((CONCATENATE($I102," "))," ","°",COLUMNS($J102)))-SEARCH("°",SUBSTITUTE((CONCATENATE($I102," "))," ","°",COLUMNS($J102)-1))-1))),"")," ","PŮVODNÍ")</f>
        <v xml:space="preserve"> PŮVODNÍ</v>
      </c>
      <c r="K101" s="127" t="str">
        <f>CONCATENATE(IFERROR(IF(COLUMNS($J102)-1=LEN((CONCATENATE($I102," ")))-LEN(SUBSTITUTE((CONCATENATE($I102," "))," ","")),
                                                                               RIGHT((CONCATENATE($I102," ")),LEN((CONCATENATE($I102," ")))-SEARCH("°",SUBSTITUTE((CONCATENATE($I102," "))," ","°",COLUMNS($J102)-1))),
         IF(COLUMNS($J102)=1,                          LEFT((CONCATENATE($I102," ")),SEARCH("°",SUBSTITUTE((CONCATENATE($I102," "))," ","°",COLUMNS($J102)))-1),
                                                                               MID((CONCATENATE($I102," ")),SEARCH("°",SUBSTITUTE((CONCATENATE($I102," "))," ","°",COLUMNS($J102)-1))+1,SEARCH("°",SUBSTITUTE((CONCATENATE($I102," "))," ","°",COLUMNS($J102)))-SEARCH("°",SUBSTITUTE((CONCATENATE($I102," "))," ","°",COLUMNS($J102)-1))-1))),"")," ","NOVÉ")</f>
        <v xml:space="preserve"> NOVÉ</v>
      </c>
      <c r="L101" s="129" t="str">
        <f>CONCATENATE(IFERROR(IF(COLUMNS($J102:K102)-1=LEN((TRIM($I102)))-LEN(SUBSTITUTE((TRIM($I102))," ","")),                                                                                RIGHT((TRIM($I102)),LEN((TRIM($I102)))-SEARCH("°",SUBSTITUTE((TRIM($I102))," ","°",COLUMNS($J102:K102)-1))),          IF(COLUMNS($J102:K102)=1,                          LEFT((TRIM($I102)),SEARCH("°",SUBSTITUTE((TRIM($I102))," ","°",COLUMNS($J102:K102)))-1),                                                                                MID((TRIM($I102)),SEARCH("°",SUBSTITUTE((TRIM($I102))," ","°",COLUMNS($J102:K102)-1))+1,SEARCH("°",SUBSTITUTE((TRIM($I102))," ","°",COLUMNS($J102:K102)))-SEARCH("°",SUBSTITUTE((TRIM($I102))," ","°",COLUMNS($J102:K102)-1))-1))),"")," ","PŮVODNÍ")</f>
        <v xml:space="preserve"> PŮVODNÍ</v>
      </c>
      <c r="M101" s="130" t="str">
        <f>CONCATENATE(IFERROR(IF(COLUMNS($J102:K102)-1=LEN((TRIM($I102)))-LEN(SUBSTITUTE((TRIM($I102))," ","")),                                                                                RIGHT((TRIM($I102)),LEN((TRIM($I102)))-SEARCH("°",SUBSTITUTE((TRIM($I102))," ","°",COLUMNS($J102:K102)-1))),          IF(COLUMNS($J102:K102)=1,                          LEFT((TRIM($I102)),SEARCH("°",SUBSTITUTE((TRIM($I102))," ","°",COLUMNS($J102:K102)))-1),                                                                                MID((TRIM($I102)),SEARCH("°",SUBSTITUTE((TRIM($I102))," ","°",COLUMNS($J102:K102)-1))+1,SEARCH("°",SUBSTITUTE((TRIM($I102))," ","°",COLUMNS($J102:K102)))-SEARCH("°",SUBSTITUTE((TRIM($I102))," ","°",COLUMNS($J102:K102)-1))-1))),"")," ","NOVÉ")</f>
        <v xml:space="preserve"> NOVÉ</v>
      </c>
      <c r="N101" s="126" t="str">
        <f>CONCATENATE(IFERROR(IF(COLUMNS($J102:L102)-1=LEN((TRIM($I102)))-LEN(SUBSTITUTE((TRIM($I102))," ","")),                                                                                RIGHT((TRIM($I102)),LEN((TRIM($I102)))-SEARCH("°",SUBSTITUTE((TRIM($I102))," ","°",COLUMNS($J102:L102)-1))),          IF(COLUMNS($J102:L102)=1,                          LEFT((TRIM($I102)),SEARCH("°",SUBSTITUTE((TRIM($I102))," ","°",COLUMNS($J102:L102)))-1),                                                                                MID((TRIM($I102)),SEARCH("°",SUBSTITUTE((TRIM($I102))," ","°",COLUMNS($J102:L102)-1))+1,SEARCH("°",SUBSTITUTE((TRIM($I102))," ","°",COLUMNS($J102:L102)))-SEARCH("°",SUBSTITUTE((TRIM($I102))," ","°",COLUMNS($J102:L102)-1))-1))),"")," ","PŮVODNÍ")</f>
        <v xml:space="preserve"> PŮVODNÍ</v>
      </c>
      <c r="O101" s="127" t="str">
        <f>CONCATENATE(IFERROR(IF(COLUMNS($J102:L102)-1=LEN((TRIM($I102)))-LEN(SUBSTITUTE((TRIM($I102))," ","")),                                                                                RIGHT((TRIM($I102)),LEN((TRIM($I102)))-SEARCH("°",SUBSTITUTE((TRIM($I102))," ","°",COLUMNS($J102:L102)-1))),          IF(COLUMNS($J102:L102)=1,                          LEFT((TRIM($I102)),SEARCH("°",SUBSTITUTE((TRIM($I102))," ","°",COLUMNS($J102:L102)))-1),                                                                                MID((TRIM($I102)),SEARCH("°",SUBSTITUTE((TRIM($I102))," ","°",COLUMNS($J102:L102)-1))+1,SEARCH("°",SUBSTITUTE((TRIM($I102))," ","°",COLUMNS($J102:L102)))-SEARCH("°",SUBSTITUTE((TRIM($I102))," ","°",COLUMNS($J102:L102)-1))-1))),"")," ","NOVÉ")</f>
        <v xml:space="preserve"> NOVÉ</v>
      </c>
      <c r="P101" s="129" t="str">
        <f>CONCATENATE(IFERROR(IF(COLUMNS($J102:M102)-1=LEN((TRIM($I102)))-LEN(SUBSTITUTE((TRIM($I102))," ","")),                                                                                RIGHT((TRIM($I102)),LEN((TRIM($I102)))-SEARCH("°",SUBSTITUTE((TRIM($I102))," ","°",COLUMNS($J102:M102)-1))),          IF(COLUMNS($J102:M102)=1,                          LEFT((TRIM($I102)),SEARCH("°",SUBSTITUTE((TRIM($I102))," ","°",COLUMNS($J102:M102)))-1),                                                                                MID((TRIM($I102)),SEARCH("°",SUBSTITUTE((TRIM($I102))," ","°",COLUMNS($J102:M102)-1))+1,SEARCH("°",SUBSTITUTE((TRIM($I102))," ","°",COLUMNS($J102:M102)))-SEARCH("°",SUBSTITUTE((TRIM($I102))," ","°",COLUMNS($J102:M102)-1))-1))),"")," ","PŮVODNÍ")</f>
        <v xml:space="preserve"> PŮVODNÍ</v>
      </c>
      <c r="Q101" s="130" t="str">
        <f>CONCATENATE(IFERROR(IF(COLUMNS($J102:M102)-1=LEN((TRIM($I102)))-LEN(SUBSTITUTE((TRIM($I102))," ","")),                                                                                RIGHT((TRIM($I102)),LEN((TRIM($I102)))-SEARCH("°",SUBSTITUTE((TRIM($I102))," ","°",COLUMNS($J102:M102)-1))),          IF(COLUMNS($J102:M102)=1,                          LEFT((TRIM($I102)),SEARCH("°",SUBSTITUTE((TRIM($I102))," ","°",COLUMNS($J102:M102)))-1),                                                                                MID((TRIM($I102)),SEARCH("°",SUBSTITUTE((TRIM($I102))," ","°",COLUMNS($J102:M102)-1))+1,SEARCH("°",SUBSTITUTE((TRIM($I102))," ","°",COLUMNS($J102:M102)))-SEARCH("°",SUBSTITUTE((TRIM($I102))," ","°",COLUMNS($J102:M102)-1))-1))),"")," ","NOVÉ")</f>
        <v xml:space="preserve"> NOVÉ</v>
      </c>
      <c r="R101" s="126" t="str">
        <f>CONCATENATE(IFERROR(IF(COLUMNS($J102:N102)-1=LEN((TRIM($I102)))-LEN(SUBSTITUTE((TRIM($I102))," ","")),                                                                                RIGHT((TRIM($I102)),LEN((TRIM($I102)))-SEARCH("°",SUBSTITUTE((TRIM($I102))," ","°",COLUMNS($J102:N102)-1))),          IF(COLUMNS($J102:N102)=1,                          LEFT((TRIM($I102)),SEARCH("°",SUBSTITUTE((TRIM($I102))," ","°",COLUMNS($J102:N102)))-1),                                                                                MID((TRIM($I102)),SEARCH("°",SUBSTITUTE((TRIM($I102))," ","°",COLUMNS($J102:N102)-1))+1,SEARCH("°",SUBSTITUTE((TRIM($I102))," ","°",COLUMNS($J102:N102)))-SEARCH("°",SUBSTITUTE((TRIM($I102))," ","°",COLUMNS($J102:N102)-1))-1))),"")," ","PŮVODNÍ")</f>
        <v xml:space="preserve"> PŮVODNÍ</v>
      </c>
      <c r="S101" s="100" t="str">
        <f>CONCATENATE(IFERROR(IF(COLUMNS($J102:N102)-1=LEN((TRIM($I102)))-LEN(SUBSTITUTE((TRIM($I102))," ","")),                                                                                RIGHT((TRIM($I102)),LEN((TRIM($I102)))-SEARCH("°",SUBSTITUTE((TRIM($I102))," ","°",COLUMNS($J102:N102)-1))),          IF(COLUMNS($J102:N102)=1,                          LEFT((TRIM($I102)),SEARCH("°",SUBSTITUTE((TRIM($I102))," ","°",COLUMNS($J102:N102)))-1),                                                                                MID((TRIM($I102)),SEARCH("°",SUBSTITUTE((TRIM($I102))," ","°",COLUMNS($J102:N102)-1))+1,SEARCH("°",SUBSTITUTE((TRIM($I102))," ","°",COLUMNS($J102:N102)))-SEARCH("°",SUBSTITUTE((TRIM($I102))," ","°",COLUMNS($J102:N102)-1))-1))),"")," ","NOVÉ")</f>
        <v xml:space="preserve"> NOVÉ</v>
      </c>
      <c r="T101" s="131" t="s">
        <v>2187</v>
      </c>
      <c r="U101" s="64"/>
      <c r="V101" s="48"/>
      <c r="W101" s="48"/>
      <c r="X101" s="48"/>
      <c r="Y101" s="48"/>
      <c r="Z101" s="48"/>
      <c r="AA101" s="48"/>
      <c r="AB101" s="48"/>
      <c r="AC101" s="48"/>
      <c r="AD101" s="48"/>
    </row>
    <row r="102" spans="1:30" x14ac:dyDescent="0.25">
      <c r="A102" s="146" t="str">
        <f t="shared" ref="A102" si="95">IF(B102&lt;&gt;"",A100+1," ")</f>
        <v xml:space="preserve"> </v>
      </c>
      <c r="B102" s="59"/>
      <c r="C102" s="45"/>
      <c r="D102" s="46"/>
      <c r="E102" s="4"/>
      <c r="F102" s="59"/>
      <c r="G102" s="110" t="str">
        <f>IF(F102="","",VLOOKUP(F102,ČÍSELNÍK!$A$2:$B$448,2))</f>
        <v/>
      </c>
      <c r="H102" s="46"/>
      <c r="I102" s="109"/>
      <c r="J102" s="121"/>
      <c r="K102" s="122"/>
      <c r="L102" s="120"/>
      <c r="M102" s="123"/>
      <c r="N102" s="121"/>
      <c r="O102" s="122"/>
      <c r="P102" s="120"/>
      <c r="Q102" s="123"/>
      <c r="R102" s="121"/>
      <c r="S102" s="97"/>
      <c r="T102" s="128"/>
      <c r="U102" s="98" t="str">
        <f t="shared" ref="U102:AD102" si="96">IF(J102&lt;&gt;"",(J101 &amp; "***" &amp;J102),"")</f>
        <v/>
      </c>
      <c r="V102" s="98" t="str">
        <f t="shared" si="96"/>
        <v/>
      </c>
      <c r="W102" s="98" t="str">
        <f t="shared" si="96"/>
        <v/>
      </c>
      <c r="X102" s="98" t="str">
        <f t="shared" si="96"/>
        <v/>
      </c>
      <c r="Y102" s="98" t="str">
        <f t="shared" si="96"/>
        <v/>
      </c>
      <c r="Z102" s="98" t="str">
        <f t="shared" si="96"/>
        <v/>
      </c>
      <c r="AA102" s="98" t="str">
        <f t="shared" si="96"/>
        <v/>
      </c>
      <c r="AB102" s="98" t="str">
        <f t="shared" si="96"/>
        <v/>
      </c>
      <c r="AC102" s="98" t="str">
        <f t="shared" si="96"/>
        <v/>
      </c>
      <c r="AD102" s="98" t="str">
        <f t="shared" si="96"/>
        <v/>
      </c>
    </row>
  </sheetData>
  <sheetProtection algorithmName="SHA-512" hashValue="2gA5hVwqGX6Iw6RellYjV1j5ZipdhhV1L3jHZEgEcdPR9+owSNNIJxXYHjYAYvvxKgtdhQfRQUlsLwgmYbYvrQ==" saltValue="jFD+eJHMog7+hvGPvrYeYw==" spinCount="100000" sheet="1"/>
  <phoneticPr fontId="19" type="noConversion"/>
  <conditionalFormatting sqref="J4:S4">
    <cfRule type="expression" dxfId="133" priority="513" stopIfTrue="1">
      <formula>NOT(ISBLANK(J4))</formula>
    </cfRule>
    <cfRule type="expression" dxfId="132" priority="514" stopIfTrue="1">
      <formula>(LEN(TRIM($I4))-LEN(SUBSTITUTE(TRIM($I4)," ",""))+(LEN(TRIM($I4))&gt;1))*2&gt;=COLUMN()-9</formula>
    </cfRule>
  </conditionalFormatting>
  <conditionalFormatting sqref="J6:S6">
    <cfRule type="expression" dxfId="131" priority="364" stopIfTrue="1">
      <formula>NOT(ISBLANK(J6))</formula>
    </cfRule>
    <cfRule type="expression" dxfId="130" priority="365" stopIfTrue="1">
      <formula>(LEN(TRIM($I6))-LEN(SUBSTITUTE(TRIM($I6)," ",""))+(LEN(TRIM($I6))&gt;1))*2&gt;=COLUMN()-9</formula>
    </cfRule>
  </conditionalFormatting>
  <conditionalFormatting sqref="J8:S8 J10:S10 J14:S14 J16:S16 J18:S18 J20:S20 J22:S22 J24:S24 J26:S26 J28:S28 J30:S30 J32:S32 J34:S34 J36:S36 J38:S38 J40:S40 J42:S42 J44:S44 J46:S46 J48:S48 J50:S50 J52:S52 J54:S54 J56:S56 J58:S58 J60:S60 J62:S62 J64:S64 J66:S66 J68:S68 J70:S70 J72:S72 J74:S74 J76:S76 J78:S78 J80:S80 J82:S82 J84:S84 J86:S86 J88:S88 J90:S90 J92:S92 J94:S94 J96:S96 J98:S98 J100:S100 J102:S102 J12:S12">
    <cfRule type="expression" dxfId="129" priority="362" stopIfTrue="1">
      <formula>NOT(ISBLANK(J8))</formula>
    </cfRule>
    <cfRule type="expression" dxfId="128" priority="363" stopIfTrue="1">
      <formula>(LEN(TRIM($I8))-LEN(SUBSTITUTE(TRIM($I8)," ",""))+(LEN(TRIM($I8))&gt;1))*2&gt;=COLUMN()-9</formula>
    </cfRule>
  </conditionalFormatting>
  <conditionalFormatting sqref="C4 C6 C8 C14 C16 C18 C20 C22 C24 C26 C28 C30 C32 C34 C36 C38 C40 C42 C44 C46 C48 C50 C52 C54 C56 C58 C60 C62 C64 C66 C68 C70 C72 C74 C76 C78 C80 C82 C84 C86 C88 C90 C92 C94 C96 C98 C100 C102">
    <cfRule type="expression" dxfId="127" priority="360" stopIfTrue="1">
      <formula>AND(B4&lt;&gt;"",C4="")</formula>
    </cfRule>
  </conditionalFormatting>
  <conditionalFormatting sqref="D4 D6 D8 D12 D14 D16 D18 D20 D22 D24 D26 D28 D30 D32 D34 D36 D38 D40 D42 D44 D46 D48 D50 D52 D54 D56 D58 D60 D62 D64 D66 D68 D70 D72 D74 D76 D78 D80 D82 D84 D86 D88 D90 D92 D94 D96 D98 D100 D102">
    <cfRule type="expression" dxfId="126" priority="359" stopIfTrue="1">
      <formula>AND(C4&lt;&gt;"",D4="")</formula>
    </cfRule>
  </conditionalFormatting>
  <conditionalFormatting sqref="E4 E6 E8 E12 E14 E16 E18 E20 E22 E24 E26 E28 E30 E32 E34 E36 E38 E40 E42 E44 E46 E48 E50 E52 E54 E56 E58 E60 E62 E64 E66 E68 E70 E72 E74 E76 E78 E80 E82 E84 E86 E88 E90 E92 E94 E96 E98 E100 E102">
    <cfRule type="expression" dxfId="125" priority="358" stopIfTrue="1">
      <formula>AND(D4&lt;&gt;"",E4="")</formula>
    </cfRule>
  </conditionalFormatting>
  <conditionalFormatting sqref="F4 F6 F8 F12 F14 F16 F18 F20 F22 F24 F26 F28 F30 F32 F34 F36 F38 F40 F42 F44 F46 F48 F50 F52 F54 F56 F58 F60 F62 F64 F66 F68 F70 F72 F74 F76 F78 F80 F82 F84 F86 F88 F90 F92 F94 F96 F98 F100 F102">
    <cfRule type="expression" dxfId="124" priority="357" stopIfTrue="1">
      <formula>AND(E4&lt;&gt;"",F4="")</formula>
    </cfRule>
  </conditionalFormatting>
  <conditionalFormatting sqref="H6 H8 H10 H12 H14 H16 H18 H20 H22 H24 H26 H28 H30 H32 H34 H36 H38 H40 H42 H44 H46 H48 H50 H52 H54 H56 H58 H60 H62 H64 H66 H68 H70 H72 H74 H76 H78 H80 H82 H84 H86 H88 H90 H92 H94 H96 H98 H100 H102">
    <cfRule type="expression" dxfId="123" priority="356" stopIfTrue="1">
      <formula>AND(F6&lt;&gt;"",H6="")</formula>
    </cfRule>
  </conditionalFormatting>
  <conditionalFormatting sqref="I4 I6 I8 I10 I12 I14 I16 I18 I20 I22 I24 I26 I28 I30 I32 I34 I36 I38 I40 I42 I44 I46 I48 I50 I52 I54 I56 I58 I60 I62 I64 I66 I68 I70 I72 I74 I76 I78 I80 I82 I84 I86 I88 I90 I92 I94 I96 I98 I100 I102">
    <cfRule type="expression" dxfId="122" priority="355" stopIfTrue="1">
      <formula>AND(H4&lt;&gt;"",I4="")</formula>
    </cfRule>
  </conditionalFormatting>
  <conditionalFormatting sqref="T4">
    <cfRule type="expression" dxfId="121" priority="352" stopIfTrue="1">
      <formula>AND(Q4&lt;&gt;"",T4="")</formula>
    </cfRule>
  </conditionalFormatting>
  <conditionalFormatting sqref="T4">
    <cfRule type="expression" dxfId="120" priority="204" stopIfTrue="1">
      <formula>AND(I4&lt;&gt;"",T4="")</formula>
    </cfRule>
  </conditionalFormatting>
  <conditionalFormatting sqref="T6">
    <cfRule type="expression" dxfId="119" priority="201" stopIfTrue="1">
      <formula>AND(Q6&lt;&gt;"",T6="")</formula>
    </cfRule>
  </conditionalFormatting>
  <conditionalFormatting sqref="T6">
    <cfRule type="expression" dxfId="118" priority="200" stopIfTrue="1">
      <formula>AND(I6&lt;&gt;"",T6="")</formula>
    </cfRule>
  </conditionalFormatting>
  <conditionalFormatting sqref="T8">
    <cfRule type="expression" dxfId="117" priority="197" stopIfTrue="1">
      <formula>AND(Q8&lt;&gt;"",T8="")</formula>
    </cfRule>
  </conditionalFormatting>
  <conditionalFormatting sqref="T8">
    <cfRule type="expression" dxfId="116" priority="196" stopIfTrue="1">
      <formula>AND(I8&lt;&gt;"",T8="")</formula>
    </cfRule>
  </conditionalFormatting>
  <conditionalFormatting sqref="T10">
    <cfRule type="expression" dxfId="115" priority="193" stopIfTrue="1">
      <formula>AND(Q10&lt;&gt;"",T10="")</formula>
    </cfRule>
  </conditionalFormatting>
  <conditionalFormatting sqref="T10">
    <cfRule type="expression" dxfId="114" priority="192" stopIfTrue="1">
      <formula>AND(I10&lt;&gt;"",T10="")</formula>
    </cfRule>
  </conditionalFormatting>
  <conditionalFormatting sqref="T12">
    <cfRule type="expression" dxfId="113" priority="189" stopIfTrue="1">
      <formula>AND(Q12&lt;&gt;"",T12="")</formula>
    </cfRule>
  </conditionalFormatting>
  <conditionalFormatting sqref="T12">
    <cfRule type="expression" dxfId="112" priority="188" stopIfTrue="1">
      <formula>AND(I12&lt;&gt;"",T12="")</formula>
    </cfRule>
  </conditionalFormatting>
  <conditionalFormatting sqref="T14">
    <cfRule type="expression" dxfId="111" priority="185" stopIfTrue="1">
      <formula>AND(Q14&lt;&gt;"",T14="")</formula>
    </cfRule>
  </conditionalFormatting>
  <conditionalFormatting sqref="T14">
    <cfRule type="expression" dxfId="110" priority="184" stopIfTrue="1">
      <formula>AND(I14&lt;&gt;"",T14="")</formula>
    </cfRule>
  </conditionalFormatting>
  <conditionalFormatting sqref="T16">
    <cfRule type="expression" dxfId="109" priority="181" stopIfTrue="1">
      <formula>AND(Q16&lt;&gt;"",T16="")</formula>
    </cfRule>
  </conditionalFormatting>
  <conditionalFormatting sqref="T16">
    <cfRule type="expression" dxfId="108" priority="180" stopIfTrue="1">
      <formula>AND(I16&lt;&gt;"",T16="")</formula>
    </cfRule>
  </conditionalFormatting>
  <conditionalFormatting sqref="T18">
    <cfRule type="expression" dxfId="107" priority="177" stopIfTrue="1">
      <formula>AND(Q18&lt;&gt;"",T18="")</formula>
    </cfRule>
  </conditionalFormatting>
  <conditionalFormatting sqref="T18">
    <cfRule type="expression" dxfId="106" priority="176" stopIfTrue="1">
      <formula>AND(I18&lt;&gt;"",T18="")</formula>
    </cfRule>
  </conditionalFormatting>
  <conditionalFormatting sqref="T20">
    <cfRule type="expression" dxfId="105" priority="173" stopIfTrue="1">
      <formula>AND(Q20&lt;&gt;"",T20="")</formula>
    </cfRule>
  </conditionalFormatting>
  <conditionalFormatting sqref="T20">
    <cfRule type="expression" dxfId="104" priority="172" stopIfTrue="1">
      <formula>AND(I20&lt;&gt;"",T20="")</formula>
    </cfRule>
  </conditionalFormatting>
  <conditionalFormatting sqref="T22">
    <cfRule type="expression" dxfId="103" priority="169" stopIfTrue="1">
      <formula>AND(Q22&lt;&gt;"",T22="")</formula>
    </cfRule>
  </conditionalFormatting>
  <conditionalFormatting sqref="T22">
    <cfRule type="expression" dxfId="102" priority="168" stopIfTrue="1">
      <formula>AND(I22&lt;&gt;"",T22="")</formula>
    </cfRule>
  </conditionalFormatting>
  <conditionalFormatting sqref="T24">
    <cfRule type="expression" dxfId="101" priority="165" stopIfTrue="1">
      <formula>AND(Q24&lt;&gt;"",T24="")</formula>
    </cfRule>
  </conditionalFormatting>
  <conditionalFormatting sqref="T24">
    <cfRule type="expression" dxfId="100" priority="164" stopIfTrue="1">
      <formula>AND(I24&lt;&gt;"",T24="")</formula>
    </cfRule>
  </conditionalFormatting>
  <conditionalFormatting sqref="T26">
    <cfRule type="expression" dxfId="99" priority="161" stopIfTrue="1">
      <formula>AND(Q26&lt;&gt;"",T26="")</formula>
    </cfRule>
  </conditionalFormatting>
  <conditionalFormatting sqref="T26">
    <cfRule type="expression" dxfId="98" priority="160" stopIfTrue="1">
      <formula>AND(I26&lt;&gt;"",T26="")</formula>
    </cfRule>
  </conditionalFormatting>
  <conditionalFormatting sqref="T28">
    <cfRule type="expression" dxfId="97" priority="157" stopIfTrue="1">
      <formula>AND(Q28&lt;&gt;"",T28="")</formula>
    </cfRule>
  </conditionalFormatting>
  <conditionalFormatting sqref="T28">
    <cfRule type="expression" dxfId="96" priority="156" stopIfTrue="1">
      <formula>AND(I28&lt;&gt;"",T28="")</formula>
    </cfRule>
  </conditionalFormatting>
  <conditionalFormatting sqref="T30">
    <cfRule type="expression" dxfId="95" priority="153" stopIfTrue="1">
      <formula>AND(Q30&lt;&gt;"",T30="")</formula>
    </cfRule>
  </conditionalFormatting>
  <conditionalFormatting sqref="T30">
    <cfRule type="expression" dxfId="94" priority="152" stopIfTrue="1">
      <formula>AND(I30&lt;&gt;"",T30="")</formula>
    </cfRule>
  </conditionalFormatting>
  <conditionalFormatting sqref="T32">
    <cfRule type="expression" dxfId="93" priority="149" stopIfTrue="1">
      <formula>AND(Q32&lt;&gt;"",T32="")</formula>
    </cfRule>
  </conditionalFormatting>
  <conditionalFormatting sqref="T32">
    <cfRule type="expression" dxfId="92" priority="148" stopIfTrue="1">
      <formula>AND(I32&lt;&gt;"",T32="")</formula>
    </cfRule>
  </conditionalFormatting>
  <conditionalFormatting sqref="T34">
    <cfRule type="expression" dxfId="91" priority="145" stopIfTrue="1">
      <formula>AND(Q34&lt;&gt;"",T34="")</formula>
    </cfRule>
  </conditionalFormatting>
  <conditionalFormatting sqref="T34">
    <cfRule type="expression" dxfId="90" priority="144" stopIfTrue="1">
      <formula>AND(I34&lt;&gt;"",T34="")</formula>
    </cfRule>
  </conditionalFormatting>
  <conditionalFormatting sqref="T36">
    <cfRule type="expression" dxfId="89" priority="141" stopIfTrue="1">
      <formula>AND(Q36&lt;&gt;"",T36="")</formula>
    </cfRule>
  </conditionalFormatting>
  <conditionalFormatting sqref="T36">
    <cfRule type="expression" dxfId="88" priority="140" stopIfTrue="1">
      <formula>AND(I36&lt;&gt;"",T36="")</formula>
    </cfRule>
  </conditionalFormatting>
  <conditionalFormatting sqref="T38">
    <cfRule type="expression" dxfId="87" priority="137" stopIfTrue="1">
      <formula>AND(Q38&lt;&gt;"",T38="")</formula>
    </cfRule>
  </conditionalFormatting>
  <conditionalFormatting sqref="T38">
    <cfRule type="expression" dxfId="86" priority="136" stopIfTrue="1">
      <formula>AND(I38&lt;&gt;"",T38="")</formula>
    </cfRule>
  </conditionalFormatting>
  <conditionalFormatting sqref="T40">
    <cfRule type="expression" dxfId="85" priority="133" stopIfTrue="1">
      <formula>AND(Q40&lt;&gt;"",T40="")</formula>
    </cfRule>
  </conditionalFormatting>
  <conditionalFormatting sqref="T40">
    <cfRule type="expression" dxfId="84" priority="132" stopIfTrue="1">
      <formula>AND(I40&lt;&gt;"",T40="")</formula>
    </cfRule>
  </conditionalFormatting>
  <conditionalFormatting sqref="T42">
    <cfRule type="expression" dxfId="83" priority="129" stopIfTrue="1">
      <formula>AND(Q42&lt;&gt;"",T42="")</formula>
    </cfRule>
  </conditionalFormatting>
  <conditionalFormatting sqref="T42">
    <cfRule type="expression" dxfId="82" priority="128" stopIfTrue="1">
      <formula>AND(I42&lt;&gt;"",T42="")</formula>
    </cfRule>
  </conditionalFormatting>
  <conditionalFormatting sqref="T44">
    <cfRule type="expression" dxfId="81" priority="125" stopIfTrue="1">
      <formula>AND(Q44&lt;&gt;"",T44="")</formula>
    </cfRule>
  </conditionalFormatting>
  <conditionalFormatting sqref="T44">
    <cfRule type="expression" dxfId="80" priority="124" stopIfTrue="1">
      <formula>AND(I44&lt;&gt;"",T44="")</formula>
    </cfRule>
  </conditionalFormatting>
  <conditionalFormatting sqref="T46">
    <cfRule type="expression" dxfId="79" priority="121" stopIfTrue="1">
      <formula>AND(Q46&lt;&gt;"",T46="")</formula>
    </cfRule>
  </conditionalFormatting>
  <conditionalFormatting sqref="T46">
    <cfRule type="expression" dxfId="78" priority="120" stopIfTrue="1">
      <formula>AND(I46&lt;&gt;"",T46="")</formula>
    </cfRule>
  </conditionalFormatting>
  <conditionalFormatting sqref="T48">
    <cfRule type="expression" dxfId="77" priority="117" stopIfTrue="1">
      <formula>AND(Q48&lt;&gt;"",T48="")</formula>
    </cfRule>
  </conditionalFormatting>
  <conditionalFormatting sqref="T48">
    <cfRule type="expression" dxfId="76" priority="116" stopIfTrue="1">
      <formula>AND(I48&lt;&gt;"",T48="")</formula>
    </cfRule>
  </conditionalFormatting>
  <conditionalFormatting sqref="T50">
    <cfRule type="expression" dxfId="75" priority="113" stopIfTrue="1">
      <formula>AND(Q50&lt;&gt;"",T50="")</formula>
    </cfRule>
  </conditionalFormatting>
  <conditionalFormatting sqref="T50">
    <cfRule type="expression" dxfId="74" priority="112" stopIfTrue="1">
      <formula>AND(I50&lt;&gt;"",T50="")</formula>
    </cfRule>
  </conditionalFormatting>
  <conditionalFormatting sqref="T52">
    <cfRule type="expression" dxfId="73" priority="109" stopIfTrue="1">
      <formula>AND(Q52&lt;&gt;"",T52="")</formula>
    </cfRule>
  </conditionalFormatting>
  <conditionalFormatting sqref="T52">
    <cfRule type="expression" dxfId="72" priority="108" stopIfTrue="1">
      <formula>AND(I52&lt;&gt;"",T52="")</formula>
    </cfRule>
  </conditionalFormatting>
  <conditionalFormatting sqref="T54">
    <cfRule type="expression" dxfId="71" priority="105" stopIfTrue="1">
      <formula>AND(Q54&lt;&gt;"",T54="")</formula>
    </cfRule>
  </conditionalFormatting>
  <conditionalFormatting sqref="T54">
    <cfRule type="expression" dxfId="70" priority="104" stopIfTrue="1">
      <formula>AND(I54&lt;&gt;"",T54="")</formula>
    </cfRule>
  </conditionalFormatting>
  <conditionalFormatting sqref="T56">
    <cfRule type="expression" dxfId="69" priority="101" stopIfTrue="1">
      <formula>AND(Q56&lt;&gt;"",T56="")</formula>
    </cfRule>
  </conditionalFormatting>
  <conditionalFormatting sqref="T56">
    <cfRule type="expression" dxfId="68" priority="100" stopIfTrue="1">
      <formula>AND(I56&lt;&gt;"",T56="")</formula>
    </cfRule>
  </conditionalFormatting>
  <conditionalFormatting sqref="T58">
    <cfRule type="expression" dxfId="67" priority="97" stopIfTrue="1">
      <formula>AND(Q58&lt;&gt;"",T58="")</formula>
    </cfRule>
  </conditionalFormatting>
  <conditionalFormatting sqref="T58">
    <cfRule type="expression" dxfId="66" priority="96" stopIfTrue="1">
      <formula>AND(I58&lt;&gt;"",T58="")</formula>
    </cfRule>
  </conditionalFormatting>
  <conditionalFormatting sqref="T60">
    <cfRule type="expression" dxfId="65" priority="93" stopIfTrue="1">
      <formula>AND(Q60&lt;&gt;"",T60="")</formula>
    </cfRule>
  </conditionalFormatting>
  <conditionalFormatting sqref="T60">
    <cfRule type="expression" dxfId="64" priority="92" stopIfTrue="1">
      <formula>AND(I60&lt;&gt;"",T60="")</formula>
    </cfRule>
  </conditionalFormatting>
  <conditionalFormatting sqref="T62">
    <cfRule type="expression" dxfId="63" priority="89" stopIfTrue="1">
      <formula>AND(Q62&lt;&gt;"",T62="")</formula>
    </cfRule>
  </conditionalFormatting>
  <conditionalFormatting sqref="T62">
    <cfRule type="expression" dxfId="62" priority="88" stopIfTrue="1">
      <formula>AND(I62&lt;&gt;"",T62="")</formula>
    </cfRule>
  </conditionalFormatting>
  <conditionalFormatting sqref="T64">
    <cfRule type="expression" dxfId="61" priority="85" stopIfTrue="1">
      <formula>AND(Q64&lt;&gt;"",T64="")</formula>
    </cfRule>
  </conditionalFormatting>
  <conditionalFormatting sqref="T64">
    <cfRule type="expression" dxfId="60" priority="84" stopIfTrue="1">
      <formula>AND(I64&lt;&gt;"",T64="")</formula>
    </cfRule>
  </conditionalFormatting>
  <conditionalFormatting sqref="T66">
    <cfRule type="expression" dxfId="59" priority="81" stopIfTrue="1">
      <formula>AND(Q66&lt;&gt;"",T66="")</formula>
    </cfRule>
  </conditionalFormatting>
  <conditionalFormatting sqref="T66">
    <cfRule type="expression" dxfId="58" priority="80" stopIfTrue="1">
      <formula>AND(I66&lt;&gt;"",T66="")</formula>
    </cfRule>
  </conditionalFormatting>
  <conditionalFormatting sqref="T68">
    <cfRule type="expression" dxfId="57" priority="77" stopIfTrue="1">
      <formula>AND(Q68&lt;&gt;"",T68="")</formula>
    </cfRule>
  </conditionalFormatting>
  <conditionalFormatting sqref="T68">
    <cfRule type="expression" dxfId="56" priority="76" stopIfTrue="1">
      <formula>AND(I68&lt;&gt;"",T68="")</formula>
    </cfRule>
  </conditionalFormatting>
  <conditionalFormatting sqref="T70">
    <cfRule type="expression" dxfId="55" priority="73" stopIfTrue="1">
      <formula>AND(Q70&lt;&gt;"",T70="")</formula>
    </cfRule>
  </conditionalFormatting>
  <conditionalFormatting sqref="T70">
    <cfRule type="expression" dxfId="54" priority="72" stopIfTrue="1">
      <formula>AND(I70&lt;&gt;"",T70="")</formula>
    </cfRule>
  </conditionalFormatting>
  <conditionalFormatting sqref="T72">
    <cfRule type="expression" dxfId="53" priority="69" stopIfTrue="1">
      <formula>AND(Q72&lt;&gt;"",T72="")</formula>
    </cfRule>
  </conditionalFormatting>
  <conditionalFormatting sqref="T72">
    <cfRule type="expression" dxfId="52" priority="68" stopIfTrue="1">
      <formula>AND(I72&lt;&gt;"",T72="")</formula>
    </cfRule>
  </conditionalFormatting>
  <conditionalFormatting sqref="T74">
    <cfRule type="expression" dxfId="51" priority="65" stopIfTrue="1">
      <formula>AND(Q74&lt;&gt;"",T74="")</formula>
    </cfRule>
  </conditionalFormatting>
  <conditionalFormatting sqref="T74">
    <cfRule type="expression" dxfId="50" priority="64" stopIfTrue="1">
      <formula>AND(I74&lt;&gt;"",T74="")</formula>
    </cfRule>
  </conditionalFormatting>
  <conditionalFormatting sqref="T76">
    <cfRule type="expression" dxfId="49" priority="61" stopIfTrue="1">
      <formula>AND(Q76&lt;&gt;"",T76="")</formula>
    </cfRule>
  </conditionalFormatting>
  <conditionalFormatting sqref="T76">
    <cfRule type="expression" dxfId="48" priority="60" stopIfTrue="1">
      <formula>AND(I76&lt;&gt;"",T76="")</formula>
    </cfRule>
  </conditionalFormatting>
  <conditionalFormatting sqref="T78">
    <cfRule type="expression" dxfId="47" priority="57" stopIfTrue="1">
      <formula>AND(Q78&lt;&gt;"",T78="")</formula>
    </cfRule>
  </conditionalFormatting>
  <conditionalFormatting sqref="T78">
    <cfRule type="expression" dxfId="46" priority="56" stopIfTrue="1">
      <formula>AND(I78&lt;&gt;"",T78="")</formula>
    </cfRule>
  </conditionalFormatting>
  <conditionalFormatting sqref="T80">
    <cfRule type="expression" dxfId="45" priority="53" stopIfTrue="1">
      <formula>AND(Q80&lt;&gt;"",T80="")</formula>
    </cfRule>
  </conditionalFormatting>
  <conditionalFormatting sqref="T80">
    <cfRule type="expression" dxfId="44" priority="52" stopIfTrue="1">
      <formula>AND(I80&lt;&gt;"",T80="")</formula>
    </cfRule>
  </conditionalFormatting>
  <conditionalFormatting sqref="T82">
    <cfRule type="expression" dxfId="43" priority="49" stopIfTrue="1">
      <formula>AND(Q82&lt;&gt;"",T82="")</formula>
    </cfRule>
  </conditionalFormatting>
  <conditionalFormatting sqref="T82">
    <cfRule type="expression" dxfId="42" priority="48" stopIfTrue="1">
      <formula>AND(I82&lt;&gt;"",T82="")</formula>
    </cfRule>
  </conditionalFormatting>
  <conditionalFormatting sqref="T84">
    <cfRule type="expression" dxfId="41" priority="45" stopIfTrue="1">
      <formula>AND(Q84&lt;&gt;"",T84="")</formula>
    </cfRule>
  </conditionalFormatting>
  <conditionalFormatting sqref="T84">
    <cfRule type="expression" dxfId="40" priority="44" stopIfTrue="1">
      <formula>AND(I84&lt;&gt;"",T84="")</formula>
    </cfRule>
  </conditionalFormatting>
  <conditionalFormatting sqref="T86">
    <cfRule type="expression" dxfId="39" priority="41" stopIfTrue="1">
      <formula>AND(Q86&lt;&gt;"",T86="")</formula>
    </cfRule>
  </conditionalFormatting>
  <conditionalFormatting sqref="T86">
    <cfRule type="expression" dxfId="38" priority="40" stopIfTrue="1">
      <formula>AND(I86&lt;&gt;"",T86="")</formula>
    </cfRule>
  </conditionalFormatting>
  <conditionalFormatting sqref="T88">
    <cfRule type="expression" dxfId="37" priority="37" stopIfTrue="1">
      <formula>AND(Q88&lt;&gt;"",T88="")</formula>
    </cfRule>
  </conditionalFormatting>
  <conditionalFormatting sqref="T88">
    <cfRule type="expression" dxfId="36" priority="36" stopIfTrue="1">
      <formula>AND(I88&lt;&gt;"",T88="")</formula>
    </cfRule>
  </conditionalFormatting>
  <conditionalFormatting sqref="T90">
    <cfRule type="expression" dxfId="35" priority="33" stopIfTrue="1">
      <formula>AND(Q90&lt;&gt;"",T90="")</formula>
    </cfRule>
  </conditionalFormatting>
  <conditionalFormatting sqref="T90">
    <cfRule type="expression" dxfId="34" priority="32" stopIfTrue="1">
      <formula>AND(I90&lt;&gt;"",T90="")</formula>
    </cfRule>
  </conditionalFormatting>
  <conditionalFormatting sqref="T92">
    <cfRule type="expression" dxfId="33" priority="29" stopIfTrue="1">
      <formula>AND(Q92&lt;&gt;"",T92="")</formula>
    </cfRule>
  </conditionalFormatting>
  <conditionalFormatting sqref="T92">
    <cfRule type="expression" dxfId="32" priority="28" stopIfTrue="1">
      <formula>AND(I92&lt;&gt;"",T92="")</formula>
    </cfRule>
  </conditionalFormatting>
  <conditionalFormatting sqref="T94">
    <cfRule type="expression" dxfId="31" priority="25" stopIfTrue="1">
      <formula>AND(Q94&lt;&gt;"",T94="")</formula>
    </cfRule>
  </conditionalFormatting>
  <conditionalFormatting sqref="T94">
    <cfRule type="expression" dxfId="30" priority="24" stopIfTrue="1">
      <formula>AND(I94&lt;&gt;"",T94="")</formula>
    </cfRule>
  </conditionalFormatting>
  <conditionalFormatting sqref="T96">
    <cfRule type="expression" dxfId="29" priority="21" stopIfTrue="1">
      <formula>AND(Q96&lt;&gt;"",T96="")</formula>
    </cfRule>
  </conditionalFormatting>
  <conditionalFormatting sqref="T96">
    <cfRule type="expression" dxfId="28" priority="20" stopIfTrue="1">
      <formula>AND(I96&lt;&gt;"",T96="")</formula>
    </cfRule>
  </conditionalFormatting>
  <conditionalFormatting sqref="T98">
    <cfRule type="expression" dxfId="27" priority="17" stopIfTrue="1">
      <formula>AND(Q98&lt;&gt;"",T98="")</formula>
    </cfRule>
  </conditionalFormatting>
  <conditionalFormatting sqref="T98">
    <cfRule type="expression" dxfId="26" priority="16" stopIfTrue="1">
      <formula>AND(I98&lt;&gt;"",T98="")</formula>
    </cfRule>
  </conditionalFormatting>
  <conditionalFormatting sqref="T100">
    <cfRule type="expression" dxfId="25" priority="13" stopIfTrue="1">
      <formula>AND(Q100&lt;&gt;"",T100="")</formula>
    </cfRule>
  </conditionalFormatting>
  <conditionalFormatting sqref="T100">
    <cfRule type="expression" dxfId="24" priority="12" stopIfTrue="1">
      <formula>AND(I100&lt;&gt;"",T100="")</formula>
    </cfRule>
  </conditionalFormatting>
  <conditionalFormatting sqref="T102">
    <cfRule type="expression" dxfId="23" priority="9" stopIfTrue="1">
      <formula>AND(Q102&lt;&gt;"",T102="")</formula>
    </cfRule>
  </conditionalFormatting>
  <conditionalFormatting sqref="T102">
    <cfRule type="expression" dxfId="22" priority="8" stopIfTrue="1">
      <formula>AND(I102&lt;&gt;"",T102="")</formula>
    </cfRule>
  </conditionalFormatting>
  <conditionalFormatting sqref="B5:B102">
    <cfRule type="containsBlanks" dxfId="21" priority="7" stopIfTrue="1">
      <formula>LEN(TRIM(B5))=0</formula>
    </cfRule>
  </conditionalFormatting>
  <conditionalFormatting sqref="C10">
    <cfRule type="expression" dxfId="20" priority="6" stopIfTrue="1">
      <formula>AND(B10&lt;&gt;"",C10="")</formula>
    </cfRule>
  </conditionalFormatting>
  <conditionalFormatting sqref="D10">
    <cfRule type="expression" dxfId="19" priority="5" stopIfTrue="1">
      <formula>AND(C10&lt;&gt;"",D10="")</formula>
    </cfRule>
  </conditionalFormatting>
  <conditionalFormatting sqref="E10">
    <cfRule type="expression" dxfId="18" priority="4" stopIfTrue="1">
      <formula>AND(D10&lt;&gt;"",E10="")</formula>
    </cfRule>
  </conditionalFormatting>
  <conditionalFormatting sqref="F10">
    <cfRule type="expression" dxfId="17" priority="3" stopIfTrue="1">
      <formula>AND(E10&lt;&gt;"",F10="")</formula>
    </cfRule>
  </conditionalFormatting>
  <conditionalFormatting sqref="C12">
    <cfRule type="expression" dxfId="16" priority="2" stopIfTrue="1">
      <formula>AND(B12&lt;&gt;"",C12="")</formula>
    </cfRule>
  </conditionalFormatting>
  <conditionalFormatting sqref="B4">
    <cfRule type="containsBlanks" dxfId="15" priority="1" stopIfTrue="1">
      <formula>LEN(TRIM(B4))=0</formula>
    </cfRule>
  </conditionalFormatting>
  <dataValidations count="19">
    <dataValidation type="textLength" operator="lessThanOrEqual" allowBlank="1" showInputMessage="1" showErrorMessage="1" errorTitle="NAZ Název ZP ___________________" error="_x000a_Byl zadán příliš dlouhý název ZP. _x000a_Povoleno je maximálně 70 znaků._x000a_" promptTitle="Zadejte název ZP _______________" prompt="_x000a_- vše VELKÝMI PÍSMENY_x000a_- maximálně 70 znaků_x000a__x000a_- příklad: TEFLONOVÁ JEHLA, DÉLKA JEHLY 9 MM, DÉLKA HADIČKY 80 CM, 10 KS" sqref="D102 D6 D8 D4 D12 D14 D16 D18 D20 D22 D24 D26 D28 D30 D32 D34 D36 D38 D40 D42 D44 D46 D48 D50 D52 D54 D56 D58 D60 D62 D64 D66 D68 D70 D72 D74 D76 D78 D80 D82 D84 D86 D88 D90 D92 D94 D96 D98 D100 D10" xr:uid="{00000000-0002-0000-0200-000000000000}">
      <formula1>70</formula1>
    </dataValidation>
    <dataValidation type="textLength" operator="lessThanOrEqual" allowBlank="1" showInputMessage="1" showErrorMessage="1" errorTitle="OHL - Ohlašovatel" error="_x000a_Byl zadán příliš dlouhý Ohlašovatel. _x000a_Povoleno je maximálně 80 znaků." promptTitle="OHL - Ohlašovatel název ________" prompt="Zadejte název ohlašovatele dle platného obchodního rejstříku_x000a__x000a_- vše VELKÝMI PÍSMENY_x000a_- maximálně 80 znaků" sqref="H102 H6 H8 H10 H12 H14 H16 H18 H20 H22 H24 H26 H28 H30 H32 H34 H36 H38 H40 H42 H44 H46 H48 H50 H52 H54 H56 H58 H60 H62 H64 H66 H68 H70 H72 H74 H76 H78 H80 H82 H84 H86 H88 H90 H92 H94 H96 H98 H100" xr:uid="{00000000-0002-0000-0200-000001000000}">
      <formula1>80</formula1>
    </dataValidation>
    <dataValidation type="textLength" operator="lessThanOrEqual" showInputMessage="1" showErrorMessage="1" errorTitle="DOP - Doplněk názvu ZP _________" error="_x000a_Byl zadán příliš dlouhý Doplněk názvu. _x000a_Povoleno je maximálně 80 znaků." promptTitle="Doplněk názvu ZP _________" prompt="_x000a_- vše VELKÝMI PÍSMENY_x000a_- maximálně 80 znaků_x000a__x000a_ve znění, které je uvedeno v ohlášení a v Seznamu cen a úhrad ZP hrazených na poukaz" sqref="E102 E6 E8 E4 E12 E14 E16 E18 E20 E22 E24 E26 E28 E30 E32 E34 E36 E38 E40 E42 E44 E46 E48 E50 E52 E54 E56 E58 E60 E62 E64 E66 E68 E70 E72 E74 E76 E78 E80 E82 E84 E86 E88 E90 E92 E94 E96 E98 E100 E10" xr:uid="{00000000-0002-0000-0200-000002000000}">
      <formula1>80</formula1>
    </dataValidation>
    <dataValidation allowBlank="1" showInputMessage="1" showErrorMessage="1" promptTitle="Původní hodnota 1. položky _____" prompt="_x000a_Uveďte původní hodnotu 1. položky._x000a_" sqref="J102 J4 J6 J8 J10 J12 J14 J16 J18 J20 J22 J24 J26 J28 J30 J32 J34 J36 J38 J40 J42 J44 J46 J48 J50 J52 J54 J56 J58 J60 J62 J64 J66 J68 J70 J72 J74 J76 J78 J80 J82 J84 J86 J88 J90 J92 J94 J96 J98 J100 U4:AD102" xr:uid="{00000000-0002-0000-0200-000003000000}"/>
    <dataValidation allowBlank="1" showInputMessage="1" showErrorMessage="1" promptTitle="Původní hodnota 2. položky _____" prompt="_x000a_Uveďte původní hodnotu 2. položky." sqref="L4 L6 L8 L10 L12 L14 L16 L18 L20 L22 L24 L26 L28 L30 L32 L34 L36 L38 L40 L42 L44 L46 L48 L50 L52 L54 L56 L58 L60 L62 L64 L66 L68 L70 L72 L74 L76 L78 L80 L82 L84 L86 L88 L90 L92 L94 L96 L98 L100 L102 N12" xr:uid="{00000000-0002-0000-0200-000004000000}"/>
    <dataValidation allowBlank="1" showInputMessage="1" showErrorMessage="1" promptTitle="Původní hodnota 3. položky _____" prompt="_x000a_Uveďte původní hodnotu 3. položky." sqref="N4 N6 N8 N10 N102 N14 N16 N18 N20 N22 N24 N26 N28 N30 N32 N34 N36 N38 N40 N42 N44 N46 N48 N50 N52 N54 N56 N58 N60 N62 N64 N66 N68 N70 N72 N74 N76 N78 N80 N82 N84 N86 N88 N90 N92 N94 N96 N98 N100" xr:uid="{00000000-0002-0000-0200-000005000000}"/>
    <dataValidation allowBlank="1" showInputMessage="1" showErrorMessage="1" promptTitle="Původní hodnota 4. položky _____" prompt="_x000a_Uveďte původní hodnotu 4. položky." sqref="P4 P6 P8 P10 P12 P14 P16 P18 P20 P22 P24 P26 P28 P30 P32 P34 P36 P38 P40 P42 P44 P46 P48 P50 P52 P54 P56 P58 P60 P62 P64 P66 P68 P70 P72 P74 P76 P78 P80 P82 P84 P86 P88 P90 P92 P94 P96 P98 P100 P102" xr:uid="{00000000-0002-0000-0200-000006000000}"/>
    <dataValidation allowBlank="1" showInputMessage="1" showErrorMessage="1" promptTitle="Původní hodnota 5. položky _____" prompt="_x000a_Uveďte původní hodnotu 5. položky._x000a_" sqref="R4 R6 R8 R10 R12 R14 R16 R18 R20 R22 R24 R26 R28 R30 R32 R34 R36 R38 R40 R42 R44 R46 R48 R50 R52 R54 R56 R58 R60 R62 R64 R66 R68 R70 R72 R74 R76 R78 R80 R82 R84 R86 R88 R90 R92 R94 R96 R98 R100 R102" xr:uid="{00000000-0002-0000-0200-000007000000}"/>
    <dataValidation allowBlank="1" showInputMessage="1" showErrorMessage="1" promptTitle="Nová hodnota 5. položky ________" prompt="_x000a_Uveďte novou / požadovanou hodnotu 5. položky._x000a_" sqref="S96 S4 S6 S8 S10 S12 S14 S16 S18 S20 S26 S28 S30 S32 S34 S36 S38 S40 S42 S22 S46 S48 S50 S52 S54 S56 S58 S60 S62 S24 S66 S68 S70 S72 S74 S76 S78 S80 S82 S44 S86 S88 S64 S92 S94 S84 S98 S100 S90 S102" xr:uid="{00000000-0002-0000-0200-000008000000}"/>
    <dataValidation allowBlank="1" showInputMessage="1" showErrorMessage="1" promptTitle="Nová hodnota 4. položky ________" prompt="_x000a_Uveďte novou / požadovanou hodnotu 4. položky._x000a_" sqref="Q4 Q6 Q8 Q10 Q12 Q14 Q16 Q18 Q20 Q22 Q24 Q26 Q28 Q30 Q32 Q34 Q36 Q38 Q40 Q42 Q44 Q46 Q48 Q50 Q52 Q54 Q56 Q58 Q60 Q62 Q64 Q66 Q68 Q70 Q72 Q74 Q76 Q78 Q80 Q82 Q84 Q86 Q88 Q90 Q92 Q94 Q96 Q98 Q100 Q102" xr:uid="{00000000-0002-0000-0200-000009000000}"/>
    <dataValidation allowBlank="1" showInputMessage="1" showErrorMessage="1" promptTitle="Nová hodnota 2. položky ________" prompt="_x000a_Uveďte novou / požadovanou hodnotu 2. položky._x000a__x000a_" sqref="M4 M6 M8 M10 M12 M14 M16 M18 M20 M22 M24 M26 M28 M30 M32 M34 M36 M38 M40 M42 M44 M46 M48 M50 M52 M54 M56 M58 M60 M62 M64 M66 M68 M70 M72 M74 M76 M78 M80 M82 M84 M86 M88 M90 M92 M94 M96 M98 M100 M102 O12" xr:uid="{00000000-0002-0000-0200-00000A000000}"/>
    <dataValidation allowBlank="1" showInputMessage="1" showErrorMessage="1" promptTitle="Nová hodnota 1. položky ________" prompt="_x000a_Uveďte novou / požadovanou hodnotu 1. položky._x000a__x000a_" sqref="K4 K6 K8 K10 K12 K14 K16 K18 K20 K22 K24 K26 K28 K30 K32 K34 K36 K38 K40 K42 K44 K46 K48 K50 K52 K54 K56 K58 K60 K62 K64 K66 K68 K70 K72 K74 K76 K78 K80 K82 K84 K86 K88 K90 K92 K94 K96 K98 K100 K102" xr:uid="{00000000-0002-0000-0200-00000B000000}"/>
    <dataValidation allowBlank="1" showInputMessage="1" showErrorMessage="1" promptTitle="Nová hodnota 3. položky ________" prompt="_x000a_Uveďte novou / požadovanou hodnotu 3. položky._x000a_" sqref="O4 O6 O8 O10 O102 O14 O16 O18 O20 O22 O24 O26 O28 O30 O32 O34 O36 O38 O40 O42 O44 O46 O48 O50 O52 O54 O56 O58 O60 O62 O64 O66 O68 O70 O72 O74 O76 O78 O80 O82 O84 O86 O88 O90 O92 O94 O96 O98 O100" xr:uid="{00000000-0002-0000-0200-00000C000000}"/>
    <dataValidation type="custom" operator="lessThanOrEqual" allowBlank="1" showInputMessage="1" showErrorMessage="1" errorTitle="Zpisová značka vedená u ZP _____" error="Zadali jste neplatný řetezec _x000a__x000a_- spis musí začínat sukls..._x000a_- př. suklsXXXXXX/RRRR" promptTitle="Spisová značka vedená u ZP _____" prompt="_x000a_Zadejte spis, pod kterým je ohlášený zdravotnický prostředek veden._x000a__x000a_- délka řetězce maximálně 16 znaků ve formátu: suklsXXXXXX/RRRR_x000a_- počet znaků za &quot;sukls&quot; je od 1 pro příslušný rok_x000a_" sqref="C102 C6 C8 C100 C10 C14 C16 C18 C20 C22 C24 C26 C28 C30 C32 C34 C36 C38 C40 C42 C44 C46 C48 C50 C52 C54 C56 C58 C60 C62 C64 C66 C68 C70 C72 C74 C76 C78 C80 C82 C84 C86 C88 C90 C92 C94 C96 C98 C12" xr:uid="{00000000-0002-0000-0200-00000D000000}">
      <formula1>EXACT(LEFT(C6,5),"sukls")</formula1>
    </dataValidation>
    <dataValidation type="custom" operator="lessThanOrEqual" allowBlank="1" showInputMessage="1" showErrorMessage="1" errorTitle="Zpisová značka vedená u ZP _____" error="Zadali jste neplatný řetezec _x000a__x000a_- spis musí začínat sukls..._x000a_- př. suklsXXXXXX/RRRR_x000a_       (sukls jen malými písmeny)" promptTitle="Spisová značka vedená u ZP _____" prompt="_x000a_Zadejte spis, pod kterým je ohlášený zdravotnický prostředek veden._x000a__x000a_- délka řetězce maximálně 16 znaků ve formátu: suklsXXXXXX/RRRR_x000a_-sukls jen malými písmeny_x000a_- počet znaků za &quot;sukls&quot; je od 1 pro příslušný rok_x000a_" sqref="C4" xr:uid="{00000000-0002-0000-0200-00000E000000}">
      <formula1>EXACT(LEFT(C4,5),"sukls")</formula1>
    </dataValidation>
    <dataValidation type="date" allowBlank="1" showInputMessage="1" showErrorMessage="1" errorTitle="Požadované datum změny _________" error="_x000a_Zadali jste neplatné datum. _x000a__x000a_Zkontrolujte datum a vložte ve formátu dd.mm.rrrr" promptTitle="Požadované datum změny _________" prompt="_x000a_Vložte datum (formát dd.mm.rrrr), od kdy má požadovaná změna platit._x000a_" sqref="T4 T96 T98 T6 T8 T10 T12 T14 T16 T18 T20 T22 T24 T26 T28 T30 T32 T34 T36 T38 T40 T42 T44 T46 T48 T50 T52 T54 T56 T58 T60 T62 T64 T66 T68 T70 T72 T74 T76 T78 T80 T82 T84 T86 T88 T90 T92 T94 T100 T102" xr:uid="{00000000-0002-0000-0200-00000F000000}">
      <formula1>44075</formula1>
      <formula2>47848</formula2>
    </dataValidation>
    <dataValidation type="whole" allowBlank="1" showInputMessage="1" showErrorMessage="1" errorTitle="Kód SÚKL _______________________" error="_x000a_- chybně zadaný kód SÚKL_x000a_- zkontrolujte, že zadáváte pouze číslice _x000a_- kód má 7 znaků_x000a_- musí začínat 5" promptTitle="Kód SÚKL _______________________" prompt="_x000a_- kód zdravotnického prostředku (dále ZP) přidělený SÚKL v rámci ohlášení úhrady_x000a_- pouze číslo _x000a_- povinné délka 7 číslic" sqref="B12 B6 B8 B10 B102 B14 B16 B18 B20 B22 B24 B26 B28 B30 B32 B34 B36 B38 B40 B42 B44 B46 B48 B50 B52 B54 B56 B58 B60 B62 B64 B66 B68 B70 B72 B74 B76 B78 B80 B82 B84 B86 B88 B90 B92 B94 B96 B98 B100 B4" xr:uid="{00000000-0002-0000-0200-000010000000}">
      <formula1>5000000</formula1>
      <formula2>5999999</formula2>
    </dataValidation>
    <dataValidation type="custom" allowBlank="1" showInputMessage="1" showErrorMessage="1" errorTitle="Položka v ZPSCAU _______________" error="_x000a_Na začátku nesmí být mezera!_x000a_Mezery musí být mezi jednotlivými položkami. _x000a_" promptTitle="Položka v ZPSCAU _______________" prompt="_x000a_Uveďte zkratky všech položek, které si v Seznamu_x000a_přejete změnit. Zkratky dle datového rozhraní_x000a_Seznamu CAU. _x000a__x000a_- jednotllivé zkratky oddělte mezerou_x000a_- např. DOP UHR1 MFC_x000a_            (DOPmezeraUHR1mezeraMFC)_x000a_" sqref="I6" xr:uid="{00000000-0002-0000-0200-000011000000}">
      <formula1>AND(MID(I6,1,1)&lt;&gt;" ",IF((TRIM(I6))="",TRUE,IF(ISERR(SUMPRODUCT(SEARCH(MID((TRIM(I6)),ROW(INDIRECT("1:"&amp;LEN((TRIM(I6))))),1),"abcdfhjklmnoprstuz123 "))),FALSE,TRUE)))</formula1>
    </dataValidation>
    <dataValidation type="custom" allowBlank="1" showInputMessage="1" showErrorMessage="1" errorTitle="Položka v ZPSCAU _______________" error="Na začátku je mezera nebo _x000a_zadáváte nepovolené znaky!_x000a__x000a_Je povoleno: _x000a_NAZ DOP MJD TBAL UHR1 UHR2 UHR3 MFC OC UHS UDOKS UDO_x000a__x000a_- Jednotlivé položky oddělte mezerou.  _x000a_- Na začátku nesmí být mezera!_x000a_- Max 5 položek (zkratek). " promptTitle="Položka v ZPSCAU _______________" prompt="_x000a_Uveďte zkratky všech položek, které si v Seznamu_x000a_přejete změnit. Zkratky dle datového rozhraní_x000a_Seznamu CAU. _x000a__x000a_- jednotllivé zkratky oddělte mezerou_x000a_- např. DOP UHR1 MFC_x000a_            (DOPmezeraUHR1mezeraMFC)_x000a_" sqref="I4 I8 I10 I12 I14 I16 I18 I20 I22 I24 I26 I28 I30 I32 I34 I36 I38 I40 I42 I44 I46 I48 I50 I52 I54 I56 I58 I60 I62 I64 I66 I68 I70 I72 I74 I76 I78 I80 I82 I84 I86 I88 I90 I92 I94 I96 I98 I100 I102" xr:uid="{00000000-0002-0000-0200-000012000000}">
      <formula1>AND(MID(I4,1,1)&lt;&gt;" ",IF((TRIM(I4))="",TRUE,IF(ISERR(SUMPRODUCT(SEARCH(MID((TRIM(I4)),ROW(INDIRECT("1:"&amp;LEN((TRIM(I4))))),1),"abcdfhjklmnoprstuz123 "))),FALSE,TRUE)))</formula1>
    </dataValidation>
  </dataValidations>
  <printOptions horizontalCentered="1" verticalCentered="1"/>
  <pageMargins left="0.51181102362204722" right="0.51181102362204722" top="0.78740157480314965" bottom="0.78740157480314965" header="0.31496062992125984" footer="0.31496062992125984"/>
  <pageSetup paperSize="9" scale="38" fitToHeight="2" orientation="landscape" r:id="rId1"/>
  <extLst>
    <ext xmlns:x14="http://schemas.microsoft.com/office/spreadsheetml/2009/9/main" uri="{CCE6A557-97BC-4b89-ADB6-D9C93CAAB3DF}">
      <x14:dataValidations xmlns:xm="http://schemas.microsoft.com/office/excel/2006/main" count="2">
        <x14:dataValidation type="list" operator="lessThanOrEqual" showInputMessage="1" showErrorMessage="1" errorTitle="UHSK - Úhradová skupina" error="Zřejmě jste překročili povolený počet znaků nebo zadali chybnou skupinu. _x000a_Můžete vybrat požadovanou hodnotu ze seznamu - ALT+šipka dolů" promptTitle="UHSK Úhradová skupina _________" prompt="_x000a_- jen kombinace čísel XX.XX.XX.XX_x000a_- maximálně 8 číslic, každé dvě odděleny tečkou_x000a_- vybrat můžete i ze seznamu formou ALT+šipka dolů" xr:uid="{00000000-0002-0000-0200-000013000000}">
          <x14:formula1>
            <xm:f>ČÍSELNÍK!$A$2:$A$448</xm:f>
          </x14:formula1>
          <xm:sqref>F6 F8 F102 F100 F12 F14 F16 F18 F20 F22 F24 F26 F28 F30 F32 F34 F36 F38 F40 F42 F44 F46 F48 F50 F52 F54 F56 F58 F60 F62 F64 F66 F68 F70 F72 F74 F76 F78 F80 F82 F84 F86 F88 F90 F92 F94 F96 F98 F10</xm:sqref>
        </x14:dataValidation>
        <x14:dataValidation type="list" operator="lessThanOrEqual" showInputMessage="1" showErrorMessage="1" errorTitle="UHS - Úhradová skupina" error="Zřejmě jste překročili povolený počet znaků nebo zadali chybnou skupinu. _x000a_Můžete vybrat požadovanou hodnotu ze seznamu - ALT+šipka dolů" promptTitle="UHS Úhradová skupina _________" prompt="_x000a_- jen kombinace čísel XX.XX.XX.XX_x000a_- maximálně 8 číslic, každé dvě odděleny tečkou_x000a_- vybrat můžete i ze seznamu formou ALT+šipka dolů" xr:uid="{00000000-0002-0000-0200-000014000000}">
          <x14:formula1>
            <xm:f>ČÍSELNÍK!$A$2:$A$448</xm:f>
          </x14:formula1>
          <xm:sqref>F4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FFFF00"/>
  </sheetPr>
  <dimension ref="A1:I53"/>
  <sheetViews>
    <sheetView showGridLines="0" workbookViewId="0">
      <pane xSplit="3" ySplit="3" topLeftCell="D4" activePane="bottomRight" state="frozen"/>
      <selection pane="topRight" activeCell="D1" sqref="D1"/>
      <selection pane="bottomLeft" activeCell="A4" sqref="A4"/>
      <selection pane="bottomRight"/>
    </sheetView>
  </sheetViews>
  <sheetFormatPr defaultColWidth="9.28515625" defaultRowHeight="15" x14ac:dyDescent="0.25"/>
  <cols>
    <col min="1" max="1" width="5.140625" style="69" customWidth="1"/>
    <col min="2" max="2" width="9.85546875" style="69" bestFit="1" customWidth="1"/>
    <col min="3" max="3" width="18" style="69" customWidth="1"/>
    <col min="4" max="5" width="34.5703125" style="69" customWidth="1"/>
    <col min="6" max="6" width="12.85546875" style="69" customWidth="1"/>
    <col min="7" max="7" width="53.5703125" style="69" customWidth="1"/>
    <col min="8" max="8" width="52.42578125" style="69" bestFit="1" customWidth="1"/>
    <col min="9" max="9" width="14" style="69" customWidth="1"/>
    <col min="10" max="10" width="10.85546875" bestFit="1" customWidth="1"/>
  </cols>
  <sheetData>
    <row r="1" spans="1:9" ht="26.25" x14ac:dyDescent="0.25">
      <c r="A1" s="101"/>
      <c r="B1" s="170" t="s">
        <v>2227</v>
      </c>
      <c r="C1" s="170"/>
      <c r="D1" s="170"/>
      <c r="E1" s="170"/>
      <c r="F1" s="170"/>
      <c r="G1" s="171"/>
      <c r="H1" s="105"/>
      <c r="I1" s="107"/>
    </row>
    <row r="2" spans="1:9" ht="24" customHeight="1" x14ac:dyDescent="0.25">
      <c r="A2" s="102"/>
      <c r="B2" s="172" t="s">
        <v>2145</v>
      </c>
      <c r="C2" s="173"/>
      <c r="D2" s="173"/>
      <c r="E2" s="103"/>
      <c r="F2" s="103"/>
      <c r="G2" s="141" t="s">
        <v>2224</v>
      </c>
      <c r="H2" s="114" t="s">
        <v>2145</v>
      </c>
      <c r="I2" s="104"/>
    </row>
    <row r="3" spans="1:9" s="1" customFormat="1" ht="45" x14ac:dyDescent="0.25">
      <c r="A3" s="100"/>
      <c r="B3" s="100" t="s">
        <v>3</v>
      </c>
      <c r="C3" s="100" t="s">
        <v>0</v>
      </c>
      <c r="D3" s="100" t="s">
        <v>2176</v>
      </c>
      <c r="E3" s="100" t="s">
        <v>2177</v>
      </c>
      <c r="F3" s="100" t="s">
        <v>2161</v>
      </c>
      <c r="G3" s="100" t="s">
        <v>2175</v>
      </c>
      <c r="H3" s="102" t="s">
        <v>2157</v>
      </c>
      <c r="I3" s="102" t="s">
        <v>2187</v>
      </c>
    </row>
    <row r="4" spans="1:9" s="38" customFormat="1" x14ac:dyDescent="0.25">
      <c r="A4" s="3">
        <v>1</v>
      </c>
      <c r="B4" s="45"/>
      <c r="C4" s="45"/>
      <c r="D4" s="44"/>
      <c r="E4" s="4"/>
      <c r="F4" s="71"/>
      <c r="G4" s="75" t="str">
        <f>IF(F4="","",VLOOKUP(F4,ČÍSELNÍK!$A$2:$B$448,2))</f>
        <v/>
      </c>
      <c r="H4" s="44"/>
      <c r="I4" s="148"/>
    </row>
    <row r="5" spans="1:9" s="29" customFormat="1" x14ac:dyDescent="0.25">
      <c r="A5" s="68" t="str">
        <f>IF(B5&lt;&gt;"",A4+1,"")</f>
        <v/>
      </c>
      <c r="B5" s="45"/>
      <c r="C5" s="45"/>
      <c r="D5" s="44"/>
      <c r="E5" s="4"/>
      <c r="F5" s="71"/>
      <c r="G5" s="75" t="str">
        <f>IF(F5="","",VLOOKUP(F5,ČÍSELNÍK!$A$2:$B$448,2))</f>
        <v/>
      </c>
      <c r="H5" s="44"/>
      <c r="I5" s="149"/>
    </row>
    <row r="6" spans="1:9" x14ac:dyDescent="0.25">
      <c r="A6" s="68" t="str">
        <f t="shared" ref="A6:A53" si="0">IF(B6&lt;&gt;"",A5+1,"")</f>
        <v/>
      </c>
      <c r="B6" s="45"/>
      <c r="C6" s="45"/>
      <c r="D6" s="44"/>
      <c r="E6" s="4"/>
      <c r="F6" s="71"/>
      <c r="G6" s="75" t="str">
        <f>IF(F6="","",VLOOKUP(F6,ČÍSELNÍK!$A$2:$B$448,2))</f>
        <v/>
      </c>
      <c r="H6" s="44"/>
      <c r="I6" s="149"/>
    </row>
    <row r="7" spans="1:9" x14ac:dyDescent="0.25">
      <c r="A7" s="68" t="str">
        <f t="shared" si="0"/>
        <v/>
      </c>
      <c r="B7" s="45"/>
      <c r="C7" s="45"/>
      <c r="D7" s="44"/>
      <c r="E7" s="4"/>
      <c r="F7" s="71"/>
      <c r="G7" s="75" t="str">
        <f>IF(F7="","",VLOOKUP(F7,ČÍSELNÍK!$A$2:$B$448,2))</f>
        <v/>
      </c>
      <c r="H7" s="44"/>
      <c r="I7" s="149"/>
    </row>
    <row r="8" spans="1:9" x14ac:dyDescent="0.25">
      <c r="A8" s="68" t="str">
        <f t="shared" si="0"/>
        <v/>
      </c>
      <c r="B8" s="45"/>
      <c r="C8" s="45"/>
      <c r="D8" s="44"/>
      <c r="E8" s="4"/>
      <c r="F8" s="71"/>
      <c r="G8" s="75" t="str">
        <f>IF(F8="","",VLOOKUP(F8,ČÍSELNÍK!$A$2:$B$448,2))</f>
        <v/>
      </c>
      <c r="H8" s="44"/>
      <c r="I8" s="149"/>
    </row>
    <row r="9" spans="1:9" x14ac:dyDescent="0.25">
      <c r="A9" s="68" t="str">
        <f t="shared" si="0"/>
        <v/>
      </c>
      <c r="B9" s="45"/>
      <c r="C9" s="45"/>
      <c r="D9" s="44"/>
      <c r="E9" s="4"/>
      <c r="F9" s="71"/>
      <c r="G9" s="75" t="str">
        <f>IF(F9="","",VLOOKUP(F9,ČÍSELNÍK!$A$2:$B$448,2))</f>
        <v/>
      </c>
      <c r="H9" s="44"/>
      <c r="I9" s="149"/>
    </row>
    <row r="10" spans="1:9" x14ac:dyDescent="0.25">
      <c r="A10" s="68" t="str">
        <f t="shared" si="0"/>
        <v/>
      </c>
      <c r="B10" s="45"/>
      <c r="C10" s="45"/>
      <c r="D10" s="44"/>
      <c r="E10" s="4"/>
      <c r="F10" s="71"/>
      <c r="G10" s="75" t="str">
        <f>IF(F10="","",VLOOKUP(F10,ČÍSELNÍK!$A$2:$B$448,2))</f>
        <v/>
      </c>
      <c r="H10" s="44"/>
      <c r="I10" s="149"/>
    </row>
    <row r="11" spans="1:9" x14ac:dyDescent="0.25">
      <c r="A11" s="68" t="str">
        <f t="shared" si="0"/>
        <v/>
      </c>
      <c r="B11" s="45"/>
      <c r="C11" s="45"/>
      <c r="D11" s="44"/>
      <c r="E11" s="4"/>
      <c r="F11" s="71"/>
      <c r="G11" s="75" t="str">
        <f>IF(F11="","",VLOOKUP(F11,ČÍSELNÍK!$A$2:$B$448,2))</f>
        <v/>
      </c>
      <c r="H11" s="44"/>
      <c r="I11" s="149"/>
    </row>
    <row r="12" spans="1:9" x14ac:dyDescent="0.25">
      <c r="A12" s="68" t="str">
        <f t="shared" si="0"/>
        <v/>
      </c>
      <c r="B12" s="45"/>
      <c r="C12" s="45"/>
      <c r="D12" s="44"/>
      <c r="E12" s="4"/>
      <c r="F12" s="71"/>
      <c r="G12" s="75" t="str">
        <f>IF(F12="","",VLOOKUP(F12,ČÍSELNÍK!$A$2:$B$448,2))</f>
        <v/>
      </c>
      <c r="H12" s="44"/>
      <c r="I12" s="149"/>
    </row>
    <row r="13" spans="1:9" x14ac:dyDescent="0.25">
      <c r="A13" s="68" t="str">
        <f t="shared" si="0"/>
        <v/>
      </c>
      <c r="B13" s="45"/>
      <c r="C13" s="45"/>
      <c r="D13" s="44"/>
      <c r="E13" s="4"/>
      <c r="F13" s="71"/>
      <c r="G13" s="75" t="str">
        <f>IF(F13="","",VLOOKUP(F13,ČÍSELNÍK!$A$2:$B$448,2))</f>
        <v/>
      </c>
      <c r="H13" s="44"/>
      <c r="I13" s="149"/>
    </row>
    <row r="14" spans="1:9" x14ac:dyDescent="0.25">
      <c r="A14" s="68" t="str">
        <f t="shared" si="0"/>
        <v/>
      </c>
      <c r="B14" s="45"/>
      <c r="C14" s="45"/>
      <c r="D14" s="44"/>
      <c r="E14" s="4"/>
      <c r="F14" s="71"/>
      <c r="G14" s="75" t="str">
        <f>IF(F14="","",VLOOKUP(F14,ČÍSELNÍK!$A$2:$B$448,2))</f>
        <v/>
      </c>
      <c r="H14" s="44"/>
      <c r="I14" s="149"/>
    </row>
    <row r="15" spans="1:9" x14ac:dyDescent="0.25">
      <c r="A15" s="68" t="str">
        <f t="shared" si="0"/>
        <v/>
      </c>
      <c r="B15" s="45"/>
      <c r="C15" s="45"/>
      <c r="D15" s="44"/>
      <c r="E15" s="4"/>
      <c r="F15" s="71"/>
      <c r="G15" s="75" t="str">
        <f>IF(F15="","",VLOOKUP(F15,ČÍSELNÍK!$A$2:$B$448,2))</f>
        <v/>
      </c>
      <c r="H15" s="44"/>
      <c r="I15" s="149"/>
    </row>
    <row r="16" spans="1:9" x14ac:dyDescent="0.25">
      <c r="A16" s="68" t="str">
        <f t="shared" si="0"/>
        <v/>
      </c>
      <c r="B16" s="45"/>
      <c r="C16" s="45"/>
      <c r="D16" s="44"/>
      <c r="E16" s="4"/>
      <c r="F16" s="71"/>
      <c r="G16" s="75" t="str">
        <f>IF(F16="","",VLOOKUP(F16,ČÍSELNÍK!$A$2:$B$448,2))</f>
        <v/>
      </c>
      <c r="H16" s="44"/>
      <c r="I16" s="149"/>
    </row>
    <row r="17" spans="1:9" x14ac:dyDescent="0.25">
      <c r="A17" s="68" t="str">
        <f t="shared" si="0"/>
        <v/>
      </c>
      <c r="B17" s="45"/>
      <c r="C17" s="45"/>
      <c r="D17" s="44"/>
      <c r="E17" s="4"/>
      <c r="F17" s="71"/>
      <c r="G17" s="75" t="str">
        <f>IF(F17="","",VLOOKUP(F17,ČÍSELNÍK!$A$2:$B$448,2))</f>
        <v/>
      </c>
      <c r="H17" s="44"/>
      <c r="I17" s="149"/>
    </row>
    <row r="18" spans="1:9" x14ac:dyDescent="0.25">
      <c r="A18" s="68" t="str">
        <f t="shared" si="0"/>
        <v/>
      </c>
      <c r="B18" s="45"/>
      <c r="C18" s="45"/>
      <c r="D18" s="44"/>
      <c r="E18" s="4"/>
      <c r="F18" s="71"/>
      <c r="G18" s="75" t="str">
        <f>IF(F18="","",VLOOKUP(F18,ČÍSELNÍK!$A$2:$B$448,2))</f>
        <v/>
      </c>
      <c r="H18" s="44"/>
      <c r="I18" s="149"/>
    </row>
    <row r="19" spans="1:9" x14ac:dyDescent="0.25">
      <c r="A19" s="68" t="str">
        <f t="shared" si="0"/>
        <v/>
      </c>
      <c r="B19" s="45"/>
      <c r="C19" s="45"/>
      <c r="D19" s="44"/>
      <c r="E19" s="4"/>
      <c r="F19" s="71"/>
      <c r="G19" s="75" t="str">
        <f>IF(F19="","",VLOOKUP(F19,ČÍSELNÍK!$A$2:$B$448,2))</f>
        <v/>
      </c>
      <c r="H19" s="44"/>
      <c r="I19" s="149"/>
    </row>
    <row r="20" spans="1:9" x14ac:dyDescent="0.25">
      <c r="A20" s="68" t="str">
        <f t="shared" si="0"/>
        <v/>
      </c>
      <c r="B20" s="45"/>
      <c r="C20" s="45"/>
      <c r="D20" s="44"/>
      <c r="E20" s="4"/>
      <c r="F20" s="71"/>
      <c r="G20" s="75" t="str">
        <f>IF(F20="","",VLOOKUP(F20,ČÍSELNÍK!$A$2:$B$448,2))</f>
        <v/>
      </c>
      <c r="H20" s="44"/>
      <c r="I20" s="149"/>
    </row>
    <row r="21" spans="1:9" x14ac:dyDescent="0.25">
      <c r="A21" s="68" t="str">
        <f t="shared" si="0"/>
        <v/>
      </c>
      <c r="B21" s="45"/>
      <c r="C21" s="45"/>
      <c r="D21" s="44"/>
      <c r="E21" s="4"/>
      <c r="F21" s="71"/>
      <c r="G21" s="75" t="str">
        <f>IF(F21="","",VLOOKUP(F21,ČÍSELNÍK!$A$2:$B$448,2))</f>
        <v/>
      </c>
      <c r="H21" s="44"/>
      <c r="I21" s="149"/>
    </row>
    <row r="22" spans="1:9" x14ac:dyDescent="0.25">
      <c r="A22" s="68" t="str">
        <f t="shared" si="0"/>
        <v/>
      </c>
      <c r="B22" s="45"/>
      <c r="C22" s="45"/>
      <c r="D22" s="44"/>
      <c r="E22" s="4"/>
      <c r="F22" s="71"/>
      <c r="G22" s="75" t="str">
        <f>IF(F22="","",VLOOKUP(F22,ČÍSELNÍK!$A$2:$B$448,2))</f>
        <v/>
      </c>
      <c r="H22" s="44"/>
      <c r="I22" s="149"/>
    </row>
    <row r="23" spans="1:9" x14ac:dyDescent="0.25">
      <c r="A23" s="68" t="str">
        <f t="shared" si="0"/>
        <v/>
      </c>
      <c r="B23" s="45"/>
      <c r="C23" s="45"/>
      <c r="D23" s="44"/>
      <c r="E23" s="4"/>
      <c r="F23" s="71"/>
      <c r="G23" s="75" t="str">
        <f>IF(F23="","",VLOOKUP(F23,ČÍSELNÍK!$A$2:$B$448,2))</f>
        <v/>
      </c>
      <c r="H23" s="44"/>
      <c r="I23" s="149"/>
    </row>
    <row r="24" spans="1:9" x14ac:dyDescent="0.25">
      <c r="A24" s="68" t="str">
        <f t="shared" si="0"/>
        <v/>
      </c>
      <c r="B24" s="45"/>
      <c r="C24" s="45"/>
      <c r="D24" s="44"/>
      <c r="E24" s="4"/>
      <c r="F24" s="71"/>
      <c r="G24" s="75" t="str">
        <f>IF(F24="","",VLOOKUP(F24,ČÍSELNÍK!$A$2:$B$448,2))</f>
        <v/>
      </c>
      <c r="H24" s="44"/>
      <c r="I24" s="149"/>
    </row>
    <row r="25" spans="1:9" x14ac:dyDescent="0.25">
      <c r="A25" s="68" t="str">
        <f t="shared" si="0"/>
        <v/>
      </c>
      <c r="B25" s="45"/>
      <c r="C25" s="45"/>
      <c r="D25" s="44"/>
      <c r="E25" s="4"/>
      <c r="F25" s="71"/>
      <c r="G25" s="75" t="str">
        <f>IF(F25="","",VLOOKUP(F25,ČÍSELNÍK!$A$2:$B$448,2))</f>
        <v/>
      </c>
      <c r="H25" s="44"/>
      <c r="I25" s="149"/>
    </row>
    <row r="26" spans="1:9" x14ac:dyDescent="0.25">
      <c r="A26" s="68" t="str">
        <f t="shared" si="0"/>
        <v/>
      </c>
      <c r="B26" s="45"/>
      <c r="C26" s="45"/>
      <c r="D26" s="44"/>
      <c r="E26" s="4"/>
      <c r="F26" s="71"/>
      <c r="G26" s="75" t="str">
        <f>IF(F26="","",VLOOKUP(F26,ČÍSELNÍK!$A$2:$B$448,2))</f>
        <v/>
      </c>
      <c r="H26" s="44"/>
      <c r="I26" s="149"/>
    </row>
    <row r="27" spans="1:9" x14ac:dyDescent="0.25">
      <c r="A27" s="68" t="str">
        <f t="shared" si="0"/>
        <v/>
      </c>
      <c r="B27" s="45"/>
      <c r="C27" s="45"/>
      <c r="D27" s="44"/>
      <c r="E27" s="4"/>
      <c r="F27" s="71"/>
      <c r="G27" s="75" t="str">
        <f>IF(F27="","",VLOOKUP(F27,ČÍSELNÍK!$A$2:$B$448,2))</f>
        <v/>
      </c>
      <c r="H27" s="44"/>
      <c r="I27" s="149"/>
    </row>
    <row r="28" spans="1:9" x14ac:dyDescent="0.25">
      <c r="A28" s="68" t="str">
        <f t="shared" si="0"/>
        <v/>
      </c>
      <c r="B28" s="45"/>
      <c r="C28" s="45"/>
      <c r="D28" s="44"/>
      <c r="E28" s="4"/>
      <c r="F28" s="71"/>
      <c r="G28" s="75" t="str">
        <f>IF(F28="","",VLOOKUP(F28,ČÍSELNÍK!$A$2:$B$448,2))</f>
        <v/>
      </c>
      <c r="H28" s="44"/>
      <c r="I28" s="149"/>
    </row>
    <row r="29" spans="1:9" x14ac:dyDescent="0.25">
      <c r="A29" s="68" t="str">
        <f t="shared" si="0"/>
        <v/>
      </c>
      <c r="B29" s="45"/>
      <c r="C29" s="45"/>
      <c r="D29" s="44"/>
      <c r="E29" s="4"/>
      <c r="F29" s="71"/>
      <c r="G29" s="75" t="str">
        <f>IF(F29="","",VLOOKUP(F29,ČÍSELNÍK!$A$2:$B$448,2))</f>
        <v/>
      </c>
      <c r="H29" s="44"/>
      <c r="I29" s="149"/>
    </row>
    <row r="30" spans="1:9" x14ac:dyDescent="0.25">
      <c r="A30" s="68" t="str">
        <f t="shared" si="0"/>
        <v/>
      </c>
      <c r="B30" s="45"/>
      <c r="C30" s="45"/>
      <c r="D30" s="44"/>
      <c r="E30" s="4"/>
      <c r="F30" s="71"/>
      <c r="G30" s="75" t="str">
        <f>IF(F30="","",VLOOKUP(F30,ČÍSELNÍK!$A$2:$B$448,2))</f>
        <v/>
      </c>
      <c r="H30" s="44"/>
      <c r="I30" s="149"/>
    </row>
    <row r="31" spans="1:9" x14ac:dyDescent="0.25">
      <c r="A31" s="68" t="str">
        <f t="shared" si="0"/>
        <v/>
      </c>
      <c r="B31" s="45"/>
      <c r="C31" s="45"/>
      <c r="D31" s="44"/>
      <c r="E31" s="4"/>
      <c r="F31" s="71"/>
      <c r="G31" s="75" t="str">
        <f>IF(F31="","",VLOOKUP(F31,ČÍSELNÍK!$A$2:$B$448,2))</f>
        <v/>
      </c>
      <c r="H31" s="44"/>
      <c r="I31" s="149"/>
    </row>
    <row r="32" spans="1:9" x14ac:dyDescent="0.25">
      <c r="A32" s="68" t="str">
        <f t="shared" si="0"/>
        <v/>
      </c>
      <c r="B32" s="45"/>
      <c r="C32" s="45"/>
      <c r="D32" s="44"/>
      <c r="E32" s="4"/>
      <c r="F32" s="71"/>
      <c r="G32" s="75" t="str">
        <f>IF(F32="","",VLOOKUP(F32,ČÍSELNÍK!$A$2:$B$448,2))</f>
        <v/>
      </c>
      <c r="H32" s="44"/>
      <c r="I32" s="149"/>
    </row>
    <row r="33" spans="1:9" x14ac:dyDescent="0.25">
      <c r="A33" s="68" t="str">
        <f t="shared" si="0"/>
        <v/>
      </c>
      <c r="B33" s="45"/>
      <c r="C33" s="45"/>
      <c r="D33" s="44"/>
      <c r="E33" s="4"/>
      <c r="F33" s="71"/>
      <c r="G33" s="75" t="str">
        <f>IF(F33="","",VLOOKUP(F33,ČÍSELNÍK!$A$2:$B$448,2))</f>
        <v/>
      </c>
      <c r="H33" s="44"/>
      <c r="I33" s="149"/>
    </row>
    <row r="34" spans="1:9" x14ac:dyDescent="0.25">
      <c r="A34" s="68" t="str">
        <f t="shared" si="0"/>
        <v/>
      </c>
      <c r="B34" s="45"/>
      <c r="C34" s="45"/>
      <c r="D34" s="44"/>
      <c r="E34" s="4"/>
      <c r="F34" s="71"/>
      <c r="G34" s="75" t="str">
        <f>IF(F34="","",VLOOKUP(F34,ČÍSELNÍK!$A$2:$B$448,2))</f>
        <v/>
      </c>
      <c r="H34" s="44"/>
      <c r="I34" s="149"/>
    </row>
    <row r="35" spans="1:9" x14ac:dyDescent="0.25">
      <c r="A35" s="68" t="str">
        <f t="shared" si="0"/>
        <v/>
      </c>
      <c r="B35" s="45"/>
      <c r="C35" s="45"/>
      <c r="D35" s="44"/>
      <c r="E35" s="4"/>
      <c r="F35" s="71"/>
      <c r="G35" s="75" t="str">
        <f>IF(F35="","",VLOOKUP(F35,ČÍSELNÍK!$A$2:$B$448,2))</f>
        <v/>
      </c>
      <c r="H35" s="44"/>
      <c r="I35" s="149"/>
    </row>
    <row r="36" spans="1:9" x14ac:dyDescent="0.25">
      <c r="A36" s="68" t="str">
        <f t="shared" si="0"/>
        <v/>
      </c>
      <c r="B36" s="45"/>
      <c r="C36" s="45"/>
      <c r="D36" s="44"/>
      <c r="E36" s="4"/>
      <c r="F36" s="71"/>
      <c r="G36" s="75" t="str">
        <f>IF(F36="","",VLOOKUP(F36,ČÍSELNÍK!$A$2:$B$448,2))</f>
        <v/>
      </c>
      <c r="H36" s="44"/>
      <c r="I36" s="149"/>
    </row>
    <row r="37" spans="1:9" x14ac:dyDescent="0.25">
      <c r="A37" s="68" t="str">
        <f t="shared" si="0"/>
        <v/>
      </c>
      <c r="B37" s="45"/>
      <c r="C37" s="45"/>
      <c r="D37" s="44"/>
      <c r="E37" s="4"/>
      <c r="F37" s="71"/>
      <c r="G37" s="75" t="str">
        <f>IF(F37="","",VLOOKUP(F37,ČÍSELNÍK!$A$2:$B$448,2))</f>
        <v/>
      </c>
      <c r="H37" s="44"/>
      <c r="I37" s="149"/>
    </row>
    <row r="38" spans="1:9" x14ac:dyDescent="0.25">
      <c r="A38" s="68" t="str">
        <f t="shared" si="0"/>
        <v/>
      </c>
      <c r="B38" s="45"/>
      <c r="C38" s="45"/>
      <c r="D38" s="44"/>
      <c r="E38" s="4"/>
      <c r="F38" s="71"/>
      <c r="G38" s="75" t="str">
        <f>IF(F38="","",VLOOKUP(F38,ČÍSELNÍK!$A$2:$B$448,2))</f>
        <v/>
      </c>
      <c r="H38" s="44"/>
      <c r="I38" s="149"/>
    </row>
    <row r="39" spans="1:9" x14ac:dyDescent="0.25">
      <c r="A39" s="68" t="str">
        <f t="shared" si="0"/>
        <v/>
      </c>
      <c r="B39" s="45"/>
      <c r="C39" s="45"/>
      <c r="D39" s="44"/>
      <c r="E39" s="4"/>
      <c r="F39" s="71"/>
      <c r="G39" s="75" t="str">
        <f>IF(F39="","",VLOOKUP(F39,ČÍSELNÍK!$A$2:$B$448,2))</f>
        <v/>
      </c>
      <c r="H39" s="44"/>
      <c r="I39" s="149"/>
    </row>
    <row r="40" spans="1:9" x14ac:dyDescent="0.25">
      <c r="A40" s="68" t="str">
        <f t="shared" si="0"/>
        <v/>
      </c>
      <c r="B40" s="45"/>
      <c r="C40" s="45"/>
      <c r="D40" s="44"/>
      <c r="E40" s="4"/>
      <c r="F40" s="71"/>
      <c r="G40" s="75" t="str">
        <f>IF(F40="","",VLOOKUP(F40,ČÍSELNÍK!$A$2:$B$448,2))</f>
        <v/>
      </c>
      <c r="H40" s="44"/>
      <c r="I40" s="149"/>
    </row>
    <row r="41" spans="1:9" x14ac:dyDescent="0.25">
      <c r="A41" s="68" t="str">
        <f t="shared" si="0"/>
        <v/>
      </c>
      <c r="B41" s="45"/>
      <c r="C41" s="45"/>
      <c r="D41" s="44"/>
      <c r="E41" s="4"/>
      <c r="F41" s="71"/>
      <c r="G41" s="75" t="str">
        <f>IF(F41="","",VLOOKUP(F41,ČÍSELNÍK!$A$2:$B$448,2))</f>
        <v/>
      </c>
      <c r="H41" s="44"/>
      <c r="I41" s="149"/>
    </row>
    <row r="42" spans="1:9" x14ac:dyDescent="0.25">
      <c r="A42" s="68" t="str">
        <f t="shared" si="0"/>
        <v/>
      </c>
      <c r="B42" s="45"/>
      <c r="C42" s="45"/>
      <c r="D42" s="44"/>
      <c r="E42" s="4"/>
      <c r="F42" s="71"/>
      <c r="G42" s="75" t="str">
        <f>IF(F42="","",VLOOKUP(F42,ČÍSELNÍK!$A$2:$B$448,2))</f>
        <v/>
      </c>
      <c r="H42" s="44"/>
      <c r="I42" s="149"/>
    </row>
    <row r="43" spans="1:9" x14ac:dyDescent="0.25">
      <c r="A43" s="68" t="str">
        <f t="shared" si="0"/>
        <v/>
      </c>
      <c r="B43" s="45"/>
      <c r="C43" s="45"/>
      <c r="D43" s="44"/>
      <c r="E43" s="4"/>
      <c r="F43" s="71"/>
      <c r="G43" s="75" t="str">
        <f>IF(F43="","",VLOOKUP(F43,ČÍSELNÍK!$A$2:$B$448,2))</f>
        <v/>
      </c>
      <c r="H43" s="44"/>
      <c r="I43" s="149"/>
    </row>
    <row r="44" spans="1:9" x14ac:dyDescent="0.25">
      <c r="A44" s="68" t="str">
        <f t="shared" si="0"/>
        <v/>
      </c>
      <c r="B44" s="45"/>
      <c r="C44" s="45"/>
      <c r="D44" s="44"/>
      <c r="E44" s="4"/>
      <c r="F44" s="71"/>
      <c r="G44" s="75" t="str">
        <f>IF(F44="","",VLOOKUP(F44,ČÍSELNÍK!$A$2:$B$448,2))</f>
        <v/>
      </c>
      <c r="H44" s="44"/>
      <c r="I44" s="149"/>
    </row>
    <row r="45" spans="1:9" x14ac:dyDescent="0.25">
      <c r="A45" s="68" t="str">
        <f t="shared" si="0"/>
        <v/>
      </c>
      <c r="B45" s="45"/>
      <c r="C45" s="45"/>
      <c r="D45" s="44"/>
      <c r="E45" s="4"/>
      <c r="F45" s="71"/>
      <c r="G45" s="75" t="str">
        <f>IF(F45="","",VLOOKUP(F45,ČÍSELNÍK!$A$2:$B$448,2))</f>
        <v/>
      </c>
      <c r="H45" s="44"/>
      <c r="I45" s="149"/>
    </row>
    <row r="46" spans="1:9" x14ac:dyDescent="0.25">
      <c r="A46" s="68" t="str">
        <f t="shared" si="0"/>
        <v/>
      </c>
      <c r="B46" s="45"/>
      <c r="C46" s="45"/>
      <c r="D46" s="44"/>
      <c r="E46" s="4"/>
      <c r="F46" s="71"/>
      <c r="G46" s="75" t="str">
        <f>IF(F46="","",VLOOKUP(F46,ČÍSELNÍK!$A$2:$B$448,2))</f>
        <v/>
      </c>
      <c r="H46" s="44"/>
      <c r="I46" s="149"/>
    </row>
    <row r="47" spans="1:9" x14ac:dyDescent="0.25">
      <c r="A47" s="68" t="str">
        <f t="shared" si="0"/>
        <v/>
      </c>
      <c r="B47" s="45"/>
      <c r="C47" s="45"/>
      <c r="D47" s="44"/>
      <c r="E47" s="4"/>
      <c r="F47" s="71"/>
      <c r="G47" s="75" t="str">
        <f>IF(F47="","",VLOOKUP(F47,ČÍSELNÍK!$A$2:$B$448,2))</f>
        <v/>
      </c>
      <c r="H47" s="44"/>
      <c r="I47" s="149"/>
    </row>
    <row r="48" spans="1:9" x14ac:dyDescent="0.25">
      <c r="A48" s="68" t="str">
        <f t="shared" si="0"/>
        <v/>
      </c>
      <c r="B48" s="45"/>
      <c r="C48" s="45"/>
      <c r="D48" s="44"/>
      <c r="E48" s="4"/>
      <c r="F48" s="71"/>
      <c r="G48" s="75" t="str">
        <f>IF(F48="","",VLOOKUP(F48,ČÍSELNÍK!$A$2:$B$448,2))</f>
        <v/>
      </c>
      <c r="H48" s="44"/>
      <c r="I48" s="149"/>
    </row>
    <row r="49" spans="1:9" x14ac:dyDescent="0.25">
      <c r="A49" s="68" t="str">
        <f t="shared" si="0"/>
        <v/>
      </c>
      <c r="B49" s="45"/>
      <c r="C49" s="45"/>
      <c r="D49" s="44"/>
      <c r="E49" s="4"/>
      <c r="F49" s="71"/>
      <c r="G49" s="75" t="str">
        <f>IF(F49="","",VLOOKUP(F49,ČÍSELNÍK!$A$2:$B$448,2))</f>
        <v/>
      </c>
      <c r="H49" s="44"/>
      <c r="I49" s="149"/>
    </row>
    <row r="50" spans="1:9" x14ac:dyDescent="0.25">
      <c r="A50" s="68" t="str">
        <f t="shared" si="0"/>
        <v/>
      </c>
      <c r="B50" s="45"/>
      <c r="C50" s="45"/>
      <c r="D50" s="44"/>
      <c r="E50" s="4"/>
      <c r="F50" s="71"/>
      <c r="G50" s="75" t="str">
        <f>IF(F50="","",VLOOKUP(F50,ČÍSELNÍK!$A$2:$B$448,2))</f>
        <v/>
      </c>
      <c r="H50" s="44"/>
      <c r="I50" s="149"/>
    </row>
    <row r="51" spans="1:9" x14ac:dyDescent="0.25">
      <c r="A51" s="68" t="str">
        <f t="shared" si="0"/>
        <v/>
      </c>
      <c r="B51" s="45"/>
      <c r="C51" s="45"/>
      <c r="D51" s="44"/>
      <c r="E51" s="4"/>
      <c r="F51" s="71"/>
      <c r="G51" s="75" t="str">
        <f>IF(F51="","",VLOOKUP(F51,ČÍSELNÍK!$A$2:$B$448,2))</f>
        <v/>
      </c>
      <c r="H51" s="44"/>
      <c r="I51" s="149"/>
    </row>
    <row r="52" spans="1:9" x14ac:dyDescent="0.25">
      <c r="A52" s="68" t="str">
        <f t="shared" si="0"/>
        <v/>
      </c>
      <c r="B52" s="45"/>
      <c r="C52" s="45"/>
      <c r="D52" s="44"/>
      <c r="E52" s="4"/>
      <c r="F52" s="71"/>
      <c r="G52" s="75" t="str">
        <f>IF(F52="","",VLOOKUP(F52,ČÍSELNÍK!$A$2:$B$448,2))</f>
        <v/>
      </c>
      <c r="H52" s="44"/>
      <c r="I52" s="149"/>
    </row>
    <row r="53" spans="1:9" x14ac:dyDescent="0.25">
      <c r="A53" s="68" t="str">
        <f t="shared" si="0"/>
        <v/>
      </c>
      <c r="B53" s="45"/>
      <c r="C53" s="45"/>
      <c r="D53" s="44"/>
      <c r="E53" s="4"/>
      <c r="F53" s="71"/>
      <c r="G53" s="75" t="str">
        <f>IF(F53="","",VLOOKUP(F53,ČÍSELNÍK!$A$2:$B$448,2))</f>
        <v/>
      </c>
      <c r="H53" s="44"/>
      <c r="I53" s="149"/>
    </row>
  </sheetData>
  <sheetProtection algorithmName="SHA-512" hashValue="1RX1f1YAyB8PRv3MS3/m/1gdMHob/2ZQJHssd6zD7cit37Q9tOOOYYSJAzRQej7lQYI+UzhfZdpszoBt2hdanQ==" saltValue="s6MTJJgllbFFvURqI3BahQ==" spinCount="100000" sheet="1" objects="1" scenarios="1"/>
  <mergeCells count="2">
    <mergeCell ref="B1:G1"/>
    <mergeCell ref="B2:D2"/>
  </mergeCells>
  <conditionalFormatting sqref="I4:I53">
    <cfRule type="containsText" dxfId="14" priority="15" stopIfTrue="1" operator="containsText" text="CHYBÍ DPH!!!">
      <formula>NOT(ISERROR(SEARCH("CHYBÍ DPH!!!",I4)))</formula>
    </cfRule>
  </conditionalFormatting>
  <conditionalFormatting sqref="I4:I53">
    <cfRule type="containsText" dxfId="13" priority="11" stopIfTrue="1" operator="containsText" text="Chyba v MFC">
      <formula>NOT(ISERROR(SEARCH("Chyba v MFC",I4)))</formula>
    </cfRule>
  </conditionalFormatting>
  <conditionalFormatting sqref="B4:B53">
    <cfRule type="containsBlanks" dxfId="12" priority="10" stopIfTrue="1">
      <formula>LEN(TRIM(B4))=0</formula>
    </cfRule>
  </conditionalFormatting>
  <conditionalFormatting sqref="C4:C53">
    <cfRule type="expression" dxfId="11" priority="9" stopIfTrue="1">
      <formula>AND(B4&lt;&gt;"",C4="")</formula>
    </cfRule>
  </conditionalFormatting>
  <conditionalFormatting sqref="D4:D53">
    <cfRule type="expression" dxfId="10" priority="8" stopIfTrue="1">
      <formula>AND(C4&lt;&gt;"",D4="")</formula>
    </cfRule>
  </conditionalFormatting>
  <conditionalFormatting sqref="E4:E53">
    <cfRule type="expression" dxfId="9" priority="7" stopIfTrue="1">
      <formula>AND(D4&lt;&gt;"",E4="")</formula>
    </cfRule>
  </conditionalFormatting>
  <conditionalFormatting sqref="F4:F53">
    <cfRule type="expression" dxfId="8" priority="6" stopIfTrue="1">
      <formula>AND(E4&lt;&gt;"",F4="")</formula>
    </cfRule>
  </conditionalFormatting>
  <conditionalFormatting sqref="H4:H53">
    <cfRule type="expression" dxfId="7" priority="5" stopIfTrue="1">
      <formula>AND(F4&lt;&gt;"",H4="")</formula>
    </cfRule>
  </conditionalFormatting>
  <conditionalFormatting sqref="I4:I53">
    <cfRule type="expression" dxfId="6" priority="1" stopIfTrue="1">
      <formula>AND(#REF!&lt;&gt;"",I4="")</formula>
    </cfRule>
  </conditionalFormatting>
  <dataValidations count="6">
    <dataValidation type="date" allowBlank="1" showInputMessage="1" showErrorMessage="1" errorTitle="Požadované datum změny _________" error="_x000a_Zadali jste neplatné datum. _x000a__x000a_Zkontrolujte datum a vložte ve formátu dd.mm.rrrr" promptTitle="Požadované datum změny _________" prompt="_x000a_Vložte datum (formát dd.mm.rrrr), od kdy má požadovaná změna platit._x000a_" sqref="I4:I53" xr:uid="{00000000-0002-0000-0300-000000000000}">
      <formula1>44075</formula1>
      <formula2>47848</formula2>
    </dataValidation>
    <dataValidation type="custom" operator="lessThanOrEqual" allowBlank="1" showInputMessage="1" showErrorMessage="1" errorTitle="Zpisová značka vedená u ZP _____" error="Zadali jste neplatný řetezec _x000a__x000a_- spis musí začínat sukls..._x000a_- př. suklsXXXXXX/RRRR_x000a_       (sukls jen malými písmeny)" promptTitle="Spisová značka vedená u ZP _____" prompt="_x000a_Zadejte spis, pod kterým je ohlášený zdravotnický prostředek veden._x000a__x000a_- délka řetězce maximálně 16 znaků ve formátu: suklsXXXXXX/RRRR_x000a_-sukls jen malými písmeny_x000a_- počet znaků za &quot;sukls&quot; je od 1 pro příslušný rok_x000a_" sqref="C4:C53" xr:uid="{00000000-0002-0000-0300-000001000000}">
      <formula1>EXACT(LEFT(C4,5),"sukls")</formula1>
    </dataValidation>
    <dataValidation type="whole" allowBlank="1" showInputMessage="1" showErrorMessage="1" errorTitle="Kód SÚKL _______________________" error="_x000a_- chybně zadaný kód SÚKL_x000a_- zkontrolujte, že zadáváte pouze číslice _x000a_- kód má 7 znaků_x000a_- musí začínat 5" promptTitle="Kód SÚKL _______________________" prompt="_x000a_- kód zdravotnického prostředku (dále ZP) přidělený SÚKL v rámci ohlášení úhrady_x000a_- pouze číslo _x000a_- povinné délka 7 číslic" sqref="B4:B53" xr:uid="{00000000-0002-0000-0300-000002000000}">
      <formula1>5000000</formula1>
      <formula2>5999999</formula2>
    </dataValidation>
    <dataValidation type="textLength" operator="lessThanOrEqual" allowBlank="1" showInputMessage="1" showErrorMessage="1" errorTitle="OHL - Ohlašovatel" error="_x000a_Byl zadán příliš dlouhý Ohlašovatel. _x000a_Povoleno je maximálně 80 znaků." promptTitle="OHL - Ohlašovatel název ________" prompt="Zadejte název ohlašovatele dle platného obchodního rejstříku_x000a__x000a_- vše VELKÝMI PÍSMENY_x000a_- maximálně 80 znaků" sqref="H4:H53" xr:uid="{00000000-0002-0000-0300-000003000000}">
      <formula1>80</formula1>
    </dataValidation>
    <dataValidation type="textLength" operator="lessThanOrEqual" showInputMessage="1" showErrorMessage="1" errorTitle="DOP - Doplněk názvu ZP _________" error="_x000a_Byl zadán příliš dlouhý Doplněk názvu. _x000a_Povoleno je maximálně 80 znaků." promptTitle="Doplněk názvu ZP _________" prompt="_x000a_- vše VELKÝMI PÍSMENY_x000a_- maximálně 80 znaků_x000a__x000a_ve znění, které je uvedeno v ohlášení a v Seznamu cen a úhrad ZP hrazených na poukaz" sqref="E4:E53" xr:uid="{00000000-0002-0000-0300-000004000000}">
      <formula1>80</formula1>
    </dataValidation>
    <dataValidation type="textLength" operator="lessThanOrEqual" allowBlank="1" showInputMessage="1" showErrorMessage="1" errorTitle="NAZ Název ZP ___________________" error="_x000a_Byl zadán příliš dlouhý název ZP. _x000a_Povoleno je maximálně 70 znaků._x000a_" promptTitle="Zadejte název ZP _______________" prompt="_x000a_- vše VELKÝMI PÍSMENY_x000a_- maximálně 70 znaků_x000a__x000a_- příklad: TEFLONOVÁ JEHLA, DÉLKA JEHLY 9 MM, DÉLKA HADIČKY 80 CM, 10 KS" sqref="D4:D53" xr:uid="{00000000-0002-0000-0300-000005000000}">
      <formula1>70</formula1>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operator="lessThanOrEqual" showInputMessage="1" showErrorMessage="1" errorTitle="UHS - Úhradová skupina" error="Zřejmě jste překročili povolený počet znaků nebo zadali chybnou skupinu. _x000a_Můžete vybrat požadovanou hodnotu ze seznamu - ALT+šipka dolů" promptTitle="UHS Úhradová skupina _________" prompt="_x000a_- jen kombinace čísel XX.XX.XX.XX_x000a_- maximálně 8 číslic, každé dvě odděleny tečkou_x000a_- vybrat můžete i ze seznamu formou ALT+šipka dolů" xr:uid="{00000000-0002-0000-0300-000006000000}">
          <x14:formula1>
            <xm:f>ČÍSELNÍK!$A$2:$A$448</xm:f>
          </x14:formula1>
          <xm:sqref>F4:F53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dimension ref="A1:P450"/>
  <sheetViews>
    <sheetView topLeftCell="E74" workbookViewId="0">
      <selection activeCell="I84" sqref="I84"/>
    </sheetView>
  </sheetViews>
  <sheetFormatPr defaultRowHeight="15" x14ac:dyDescent="0.25"/>
  <cols>
    <col min="1" max="1" width="12" style="13" bestFit="1" customWidth="1"/>
    <col min="2" max="2" width="9.28515625" style="12" bestFit="1" customWidth="1"/>
    <col min="3" max="3" width="21.85546875" style="14" customWidth="1"/>
    <col min="4" max="4" width="28.85546875" style="14" customWidth="1"/>
    <col min="5" max="5" width="20" style="14" customWidth="1"/>
    <col min="6" max="6" width="32.28515625" style="14" customWidth="1"/>
    <col min="7" max="7" width="20.140625" style="14" customWidth="1"/>
    <col min="8" max="8" width="25.85546875" style="15" customWidth="1"/>
    <col min="9" max="9" width="25.85546875" style="16" customWidth="1"/>
    <col min="10" max="10" width="23.42578125" style="15" customWidth="1"/>
    <col min="11" max="11" width="25.7109375" style="15" customWidth="1"/>
    <col min="12" max="12" width="22" style="16" bestFit="1" customWidth="1"/>
    <col min="13" max="13" width="17.28515625" style="13" bestFit="1" customWidth="1"/>
    <col min="15" max="261" width="9.140625" style="12"/>
    <col min="262" max="262" width="9.7109375" style="12" bestFit="1" customWidth="1"/>
    <col min="263" max="263" width="21.85546875" style="12" bestFit="1" customWidth="1"/>
    <col min="264" max="264" width="28.5703125" style="12" bestFit="1" customWidth="1"/>
    <col min="265" max="265" width="20.140625" style="12" bestFit="1" customWidth="1"/>
    <col min="266" max="266" width="54.28515625" style="12" customWidth="1"/>
    <col min="267" max="267" width="20.140625" style="12" bestFit="1" customWidth="1"/>
    <col min="268" max="268" width="25.85546875" style="12" bestFit="1" customWidth="1"/>
    <col min="269" max="269" width="23.42578125" style="12" bestFit="1" customWidth="1"/>
    <col min="270" max="270" width="15.140625" style="12" bestFit="1" customWidth="1"/>
    <col min="271" max="517" width="9.140625" style="12"/>
    <col min="518" max="518" width="9.7109375" style="12" bestFit="1" customWidth="1"/>
    <col min="519" max="519" width="21.85546875" style="12" bestFit="1" customWidth="1"/>
    <col min="520" max="520" width="28.5703125" style="12" bestFit="1" customWidth="1"/>
    <col min="521" max="521" width="20.140625" style="12" bestFit="1" customWidth="1"/>
    <col min="522" max="522" width="54.28515625" style="12" customWidth="1"/>
    <col min="523" max="523" width="20.140625" style="12" bestFit="1" customWidth="1"/>
    <col min="524" max="524" width="25.85546875" style="12" bestFit="1" customWidth="1"/>
    <col min="525" max="525" width="23.42578125" style="12" bestFit="1" customWidth="1"/>
    <col min="526" max="526" width="15.140625" style="12" bestFit="1" customWidth="1"/>
    <col min="527" max="773" width="9.140625" style="12"/>
    <col min="774" max="774" width="9.7109375" style="12" bestFit="1" customWidth="1"/>
    <col min="775" max="775" width="21.85546875" style="12" bestFit="1" customWidth="1"/>
    <col min="776" max="776" width="28.5703125" style="12" bestFit="1" customWidth="1"/>
    <col min="777" max="777" width="20.140625" style="12" bestFit="1" customWidth="1"/>
    <col min="778" max="778" width="54.28515625" style="12" customWidth="1"/>
    <col min="779" max="779" width="20.140625" style="12" bestFit="1" customWidth="1"/>
    <col min="780" max="780" width="25.85546875" style="12" bestFit="1" customWidth="1"/>
    <col min="781" max="781" width="23.42578125" style="12" bestFit="1" customWidth="1"/>
    <col min="782" max="782" width="15.140625" style="12" bestFit="1" customWidth="1"/>
    <col min="783" max="1029" width="9.140625" style="12"/>
    <col min="1030" max="1030" width="9.7109375" style="12" bestFit="1" customWidth="1"/>
    <col min="1031" max="1031" width="21.85546875" style="12" bestFit="1" customWidth="1"/>
    <col min="1032" max="1032" width="28.5703125" style="12" bestFit="1" customWidth="1"/>
    <col min="1033" max="1033" width="20.140625" style="12" bestFit="1" customWidth="1"/>
    <col min="1034" max="1034" width="54.28515625" style="12" customWidth="1"/>
    <col min="1035" max="1035" width="20.140625" style="12" bestFit="1" customWidth="1"/>
    <col min="1036" max="1036" width="25.85546875" style="12" bestFit="1" customWidth="1"/>
    <col min="1037" max="1037" width="23.42578125" style="12" bestFit="1" customWidth="1"/>
    <col min="1038" max="1038" width="15.140625" style="12" bestFit="1" customWidth="1"/>
    <col min="1039" max="1285" width="9.140625" style="12"/>
    <col min="1286" max="1286" width="9.7109375" style="12" bestFit="1" customWidth="1"/>
    <col min="1287" max="1287" width="21.85546875" style="12" bestFit="1" customWidth="1"/>
    <col min="1288" max="1288" width="28.5703125" style="12" bestFit="1" customWidth="1"/>
    <col min="1289" max="1289" width="20.140625" style="12" bestFit="1" customWidth="1"/>
    <col min="1290" max="1290" width="54.28515625" style="12" customWidth="1"/>
    <col min="1291" max="1291" width="20.140625" style="12" bestFit="1" customWidth="1"/>
    <col min="1292" max="1292" width="25.85546875" style="12" bestFit="1" customWidth="1"/>
    <col min="1293" max="1293" width="23.42578125" style="12" bestFit="1" customWidth="1"/>
    <col min="1294" max="1294" width="15.140625" style="12" bestFit="1" customWidth="1"/>
    <col min="1295" max="1541" width="9.140625" style="12"/>
    <col min="1542" max="1542" width="9.7109375" style="12" bestFit="1" customWidth="1"/>
    <col min="1543" max="1543" width="21.85546875" style="12" bestFit="1" customWidth="1"/>
    <col min="1544" max="1544" width="28.5703125" style="12" bestFit="1" customWidth="1"/>
    <col min="1545" max="1545" width="20.140625" style="12" bestFit="1" customWidth="1"/>
    <col min="1546" max="1546" width="54.28515625" style="12" customWidth="1"/>
    <col min="1547" max="1547" width="20.140625" style="12" bestFit="1" customWidth="1"/>
    <col min="1548" max="1548" width="25.85546875" style="12" bestFit="1" customWidth="1"/>
    <col min="1549" max="1549" width="23.42578125" style="12" bestFit="1" customWidth="1"/>
    <col min="1550" max="1550" width="15.140625" style="12" bestFit="1" customWidth="1"/>
    <col min="1551" max="1797" width="9.140625" style="12"/>
    <col min="1798" max="1798" width="9.7109375" style="12" bestFit="1" customWidth="1"/>
    <col min="1799" max="1799" width="21.85546875" style="12" bestFit="1" customWidth="1"/>
    <col min="1800" max="1800" width="28.5703125" style="12" bestFit="1" customWidth="1"/>
    <col min="1801" max="1801" width="20.140625" style="12" bestFit="1" customWidth="1"/>
    <col min="1802" max="1802" width="54.28515625" style="12" customWidth="1"/>
    <col min="1803" max="1803" width="20.140625" style="12" bestFit="1" customWidth="1"/>
    <col min="1804" max="1804" width="25.85546875" style="12" bestFit="1" customWidth="1"/>
    <col min="1805" max="1805" width="23.42578125" style="12" bestFit="1" customWidth="1"/>
    <col min="1806" max="1806" width="15.140625" style="12" bestFit="1" customWidth="1"/>
    <col min="1807" max="2053" width="9.140625" style="12"/>
    <col min="2054" max="2054" width="9.7109375" style="12" bestFit="1" customWidth="1"/>
    <col min="2055" max="2055" width="21.85546875" style="12" bestFit="1" customWidth="1"/>
    <col min="2056" max="2056" width="28.5703125" style="12" bestFit="1" customWidth="1"/>
    <col min="2057" max="2057" width="20.140625" style="12" bestFit="1" customWidth="1"/>
    <col min="2058" max="2058" width="54.28515625" style="12" customWidth="1"/>
    <col min="2059" max="2059" width="20.140625" style="12" bestFit="1" customWidth="1"/>
    <col min="2060" max="2060" width="25.85546875" style="12" bestFit="1" customWidth="1"/>
    <col min="2061" max="2061" width="23.42578125" style="12" bestFit="1" customWidth="1"/>
    <col min="2062" max="2062" width="15.140625" style="12" bestFit="1" customWidth="1"/>
    <col min="2063" max="2309" width="9.140625" style="12"/>
    <col min="2310" max="2310" width="9.7109375" style="12" bestFit="1" customWidth="1"/>
    <col min="2311" max="2311" width="21.85546875" style="12" bestFit="1" customWidth="1"/>
    <col min="2312" max="2312" width="28.5703125" style="12" bestFit="1" customWidth="1"/>
    <col min="2313" max="2313" width="20.140625" style="12" bestFit="1" customWidth="1"/>
    <col min="2314" max="2314" width="54.28515625" style="12" customWidth="1"/>
    <col min="2315" max="2315" width="20.140625" style="12" bestFit="1" customWidth="1"/>
    <col min="2316" max="2316" width="25.85546875" style="12" bestFit="1" customWidth="1"/>
    <col min="2317" max="2317" width="23.42578125" style="12" bestFit="1" customWidth="1"/>
    <col min="2318" max="2318" width="15.140625" style="12" bestFit="1" customWidth="1"/>
    <col min="2319" max="2565" width="9.140625" style="12"/>
    <col min="2566" max="2566" width="9.7109375" style="12" bestFit="1" customWidth="1"/>
    <col min="2567" max="2567" width="21.85546875" style="12" bestFit="1" customWidth="1"/>
    <col min="2568" max="2568" width="28.5703125" style="12" bestFit="1" customWidth="1"/>
    <col min="2569" max="2569" width="20.140625" style="12" bestFit="1" customWidth="1"/>
    <col min="2570" max="2570" width="54.28515625" style="12" customWidth="1"/>
    <col min="2571" max="2571" width="20.140625" style="12" bestFit="1" customWidth="1"/>
    <col min="2572" max="2572" width="25.85546875" style="12" bestFit="1" customWidth="1"/>
    <col min="2573" max="2573" width="23.42578125" style="12" bestFit="1" customWidth="1"/>
    <col min="2574" max="2574" width="15.140625" style="12" bestFit="1" customWidth="1"/>
    <col min="2575" max="2821" width="9.140625" style="12"/>
    <col min="2822" max="2822" width="9.7109375" style="12" bestFit="1" customWidth="1"/>
    <col min="2823" max="2823" width="21.85546875" style="12" bestFit="1" customWidth="1"/>
    <col min="2824" max="2824" width="28.5703125" style="12" bestFit="1" customWidth="1"/>
    <col min="2825" max="2825" width="20.140625" style="12" bestFit="1" customWidth="1"/>
    <col min="2826" max="2826" width="54.28515625" style="12" customWidth="1"/>
    <col min="2827" max="2827" width="20.140625" style="12" bestFit="1" customWidth="1"/>
    <col min="2828" max="2828" width="25.85546875" style="12" bestFit="1" customWidth="1"/>
    <col min="2829" max="2829" width="23.42578125" style="12" bestFit="1" customWidth="1"/>
    <col min="2830" max="2830" width="15.140625" style="12" bestFit="1" customWidth="1"/>
    <col min="2831" max="3077" width="9.140625" style="12"/>
    <col min="3078" max="3078" width="9.7109375" style="12" bestFit="1" customWidth="1"/>
    <col min="3079" max="3079" width="21.85546875" style="12" bestFit="1" customWidth="1"/>
    <col min="3080" max="3080" width="28.5703125" style="12" bestFit="1" customWidth="1"/>
    <col min="3081" max="3081" width="20.140625" style="12" bestFit="1" customWidth="1"/>
    <col min="3082" max="3082" width="54.28515625" style="12" customWidth="1"/>
    <col min="3083" max="3083" width="20.140625" style="12" bestFit="1" customWidth="1"/>
    <col min="3084" max="3084" width="25.85546875" style="12" bestFit="1" customWidth="1"/>
    <col min="3085" max="3085" width="23.42578125" style="12" bestFit="1" customWidth="1"/>
    <col min="3086" max="3086" width="15.140625" style="12" bestFit="1" customWidth="1"/>
    <col min="3087" max="3333" width="9.140625" style="12"/>
    <col min="3334" max="3334" width="9.7109375" style="12" bestFit="1" customWidth="1"/>
    <col min="3335" max="3335" width="21.85546875" style="12" bestFit="1" customWidth="1"/>
    <col min="3336" max="3336" width="28.5703125" style="12" bestFit="1" customWidth="1"/>
    <col min="3337" max="3337" width="20.140625" style="12" bestFit="1" customWidth="1"/>
    <col min="3338" max="3338" width="54.28515625" style="12" customWidth="1"/>
    <col min="3339" max="3339" width="20.140625" style="12" bestFit="1" customWidth="1"/>
    <col min="3340" max="3340" width="25.85546875" style="12" bestFit="1" customWidth="1"/>
    <col min="3341" max="3341" width="23.42578125" style="12" bestFit="1" customWidth="1"/>
    <col min="3342" max="3342" width="15.140625" style="12" bestFit="1" customWidth="1"/>
    <col min="3343" max="3589" width="9.140625" style="12"/>
    <col min="3590" max="3590" width="9.7109375" style="12" bestFit="1" customWidth="1"/>
    <col min="3591" max="3591" width="21.85546875" style="12" bestFit="1" customWidth="1"/>
    <col min="3592" max="3592" width="28.5703125" style="12" bestFit="1" customWidth="1"/>
    <col min="3593" max="3593" width="20.140625" style="12" bestFit="1" customWidth="1"/>
    <col min="3594" max="3594" width="54.28515625" style="12" customWidth="1"/>
    <col min="3595" max="3595" width="20.140625" style="12" bestFit="1" customWidth="1"/>
    <col min="3596" max="3596" width="25.85546875" style="12" bestFit="1" customWidth="1"/>
    <col min="3597" max="3597" width="23.42578125" style="12" bestFit="1" customWidth="1"/>
    <col min="3598" max="3598" width="15.140625" style="12" bestFit="1" customWidth="1"/>
    <col min="3599" max="3845" width="9.140625" style="12"/>
    <col min="3846" max="3846" width="9.7109375" style="12" bestFit="1" customWidth="1"/>
    <col min="3847" max="3847" width="21.85546875" style="12" bestFit="1" customWidth="1"/>
    <col min="3848" max="3848" width="28.5703125" style="12" bestFit="1" customWidth="1"/>
    <col min="3849" max="3849" width="20.140625" style="12" bestFit="1" customWidth="1"/>
    <col min="3850" max="3850" width="54.28515625" style="12" customWidth="1"/>
    <col min="3851" max="3851" width="20.140625" style="12" bestFit="1" customWidth="1"/>
    <col min="3852" max="3852" width="25.85546875" style="12" bestFit="1" customWidth="1"/>
    <col min="3853" max="3853" width="23.42578125" style="12" bestFit="1" customWidth="1"/>
    <col min="3854" max="3854" width="15.140625" style="12" bestFit="1" customWidth="1"/>
    <col min="3855" max="4101" width="9.140625" style="12"/>
    <col min="4102" max="4102" width="9.7109375" style="12" bestFit="1" customWidth="1"/>
    <col min="4103" max="4103" width="21.85546875" style="12" bestFit="1" customWidth="1"/>
    <col min="4104" max="4104" width="28.5703125" style="12" bestFit="1" customWidth="1"/>
    <col min="4105" max="4105" width="20.140625" style="12" bestFit="1" customWidth="1"/>
    <col min="4106" max="4106" width="54.28515625" style="12" customWidth="1"/>
    <col min="4107" max="4107" width="20.140625" style="12" bestFit="1" customWidth="1"/>
    <col min="4108" max="4108" width="25.85546875" style="12" bestFit="1" customWidth="1"/>
    <col min="4109" max="4109" width="23.42578125" style="12" bestFit="1" customWidth="1"/>
    <col min="4110" max="4110" width="15.140625" style="12" bestFit="1" customWidth="1"/>
    <col min="4111" max="4357" width="9.140625" style="12"/>
    <col min="4358" max="4358" width="9.7109375" style="12" bestFit="1" customWidth="1"/>
    <col min="4359" max="4359" width="21.85546875" style="12" bestFit="1" customWidth="1"/>
    <col min="4360" max="4360" width="28.5703125" style="12" bestFit="1" customWidth="1"/>
    <col min="4361" max="4361" width="20.140625" style="12" bestFit="1" customWidth="1"/>
    <col min="4362" max="4362" width="54.28515625" style="12" customWidth="1"/>
    <col min="4363" max="4363" width="20.140625" style="12" bestFit="1" customWidth="1"/>
    <col min="4364" max="4364" width="25.85546875" style="12" bestFit="1" customWidth="1"/>
    <col min="4365" max="4365" width="23.42578125" style="12" bestFit="1" customWidth="1"/>
    <col min="4366" max="4366" width="15.140625" style="12" bestFit="1" customWidth="1"/>
    <col min="4367" max="4613" width="9.140625" style="12"/>
    <col min="4614" max="4614" width="9.7109375" style="12" bestFit="1" customWidth="1"/>
    <col min="4615" max="4615" width="21.85546875" style="12" bestFit="1" customWidth="1"/>
    <col min="4616" max="4616" width="28.5703125" style="12" bestFit="1" customWidth="1"/>
    <col min="4617" max="4617" width="20.140625" style="12" bestFit="1" customWidth="1"/>
    <col min="4618" max="4618" width="54.28515625" style="12" customWidth="1"/>
    <col min="4619" max="4619" width="20.140625" style="12" bestFit="1" customWidth="1"/>
    <col min="4620" max="4620" width="25.85546875" style="12" bestFit="1" customWidth="1"/>
    <col min="4621" max="4621" width="23.42578125" style="12" bestFit="1" customWidth="1"/>
    <col min="4622" max="4622" width="15.140625" style="12" bestFit="1" customWidth="1"/>
    <col min="4623" max="4869" width="9.140625" style="12"/>
    <col min="4870" max="4870" width="9.7109375" style="12" bestFit="1" customWidth="1"/>
    <col min="4871" max="4871" width="21.85546875" style="12" bestFit="1" customWidth="1"/>
    <col min="4872" max="4872" width="28.5703125" style="12" bestFit="1" customWidth="1"/>
    <col min="4873" max="4873" width="20.140625" style="12" bestFit="1" customWidth="1"/>
    <col min="4874" max="4874" width="54.28515625" style="12" customWidth="1"/>
    <col min="4875" max="4875" width="20.140625" style="12" bestFit="1" customWidth="1"/>
    <col min="4876" max="4876" width="25.85546875" style="12" bestFit="1" customWidth="1"/>
    <col min="4877" max="4877" width="23.42578125" style="12" bestFit="1" customWidth="1"/>
    <col min="4878" max="4878" width="15.140625" style="12" bestFit="1" customWidth="1"/>
    <col min="4879" max="5125" width="9.140625" style="12"/>
    <col min="5126" max="5126" width="9.7109375" style="12" bestFit="1" customWidth="1"/>
    <col min="5127" max="5127" width="21.85546875" style="12" bestFit="1" customWidth="1"/>
    <col min="5128" max="5128" width="28.5703125" style="12" bestFit="1" customWidth="1"/>
    <col min="5129" max="5129" width="20.140625" style="12" bestFit="1" customWidth="1"/>
    <col min="5130" max="5130" width="54.28515625" style="12" customWidth="1"/>
    <col min="5131" max="5131" width="20.140625" style="12" bestFit="1" customWidth="1"/>
    <col min="5132" max="5132" width="25.85546875" style="12" bestFit="1" customWidth="1"/>
    <col min="5133" max="5133" width="23.42578125" style="12" bestFit="1" customWidth="1"/>
    <col min="5134" max="5134" width="15.140625" style="12" bestFit="1" customWidth="1"/>
    <col min="5135" max="5381" width="9.140625" style="12"/>
    <col min="5382" max="5382" width="9.7109375" style="12" bestFit="1" customWidth="1"/>
    <col min="5383" max="5383" width="21.85546875" style="12" bestFit="1" customWidth="1"/>
    <col min="5384" max="5384" width="28.5703125" style="12" bestFit="1" customWidth="1"/>
    <col min="5385" max="5385" width="20.140625" style="12" bestFit="1" customWidth="1"/>
    <col min="5386" max="5386" width="54.28515625" style="12" customWidth="1"/>
    <col min="5387" max="5387" width="20.140625" style="12" bestFit="1" customWidth="1"/>
    <col min="5388" max="5388" width="25.85546875" style="12" bestFit="1" customWidth="1"/>
    <col min="5389" max="5389" width="23.42578125" style="12" bestFit="1" customWidth="1"/>
    <col min="5390" max="5390" width="15.140625" style="12" bestFit="1" customWidth="1"/>
    <col min="5391" max="5637" width="9.140625" style="12"/>
    <col min="5638" max="5638" width="9.7109375" style="12" bestFit="1" customWidth="1"/>
    <col min="5639" max="5639" width="21.85546875" style="12" bestFit="1" customWidth="1"/>
    <col min="5640" max="5640" width="28.5703125" style="12" bestFit="1" customWidth="1"/>
    <col min="5641" max="5641" width="20.140625" style="12" bestFit="1" customWidth="1"/>
    <col min="5642" max="5642" width="54.28515625" style="12" customWidth="1"/>
    <col min="5643" max="5643" width="20.140625" style="12" bestFit="1" customWidth="1"/>
    <col min="5644" max="5644" width="25.85546875" style="12" bestFit="1" customWidth="1"/>
    <col min="5645" max="5645" width="23.42578125" style="12" bestFit="1" customWidth="1"/>
    <col min="5646" max="5646" width="15.140625" style="12" bestFit="1" customWidth="1"/>
    <col min="5647" max="5893" width="9.140625" style="12"/>
    <col min="5894" max="5894" width="9.7109375" style="12" bestFit="1" customWidth="1"/>
    <col min="5895" max="5895" width="21.85546875" style="12" bestFit="1" customWidth="1"/>
    <col min="5896" max="5896" width="28.5703125" style="12" bestFit="1" customWidth="1"/>
    <col min="5897" max="5897" width="20.140625" style="12" bestFit="1" customWidth="1"/>
    <col min="5898" max="5898" width="54.28515625" style="12" customWidth="1"/>
    <col min="5899" max="5899" width="20.140625" style="12" bestFit="1" customWidth="1"/>
    <col min="5900" max="5900" width="25.85546875" style="12" bestFit="1" customWidth="1"/>
    <col min="5901" max="5901" width="23.42578125" style="12" bestFit="1" customWidth="1"/>
    <col min="5902" max="5902" width="15.140625" style="12" bestFit="1" customWidth="1"/>
    <col min="5903" max="6149" width="9.140625" style="12"/>
    <col min="6150" max="6150" width="9.7109375" style="12" bestFit="1" customWidth="1"/>
    <col min="6151" max="6151" width="21.85546875" style="12" bestFit="1" customWidth="1"/>
    <col min="6152" max="6152" width="28.5703125" style="12" bestFit="1" customWidth="1"/>
    <col min="6153" max="6153" width="20.140625" style="12" bestFit="1" customWidth="1"/>
    <col min="6154" max="6154" width="54.28515625" style="12" customWidth="1"/>
    <col min="6155" max="6155" width="20.140625" style="12" bestFit="1" customWidth="1"/>
    <col min="6156" max="6156" width="25.85546875" style="12" bestFit="1" customWidth="1"/>
    <col min="6157" max="6157" width="23.42578125" style="12" bestFit="1" customWidth="1"/>
    <col min="6158" max="6158" width="15.140625" style="12" bestFit="1" customWidth="1"/>
    <col min="6159" max="6405" width="9.140625" style="12"/>
    <col min="6406" max="6406" width="9.7109375" style="12" bestFit="1" customWidth="1"/>
    <col min="6407" max="6407" width="21.85546875" style="12" bestFit="1" customWidth="1"/>
    <col min="6408" max="6408" width="28.5703125" style="12" bestFit="1" customWidth="1"/>
    <col min="6409" max="6409" width="20.140625" style="12" bestFit="1" customWidth="1"/>
    <col min="6410" max="6410" width="54.28515625" style="12" customWidth="1"/>
    <col min="6411" max="6411" width="20.140625" style="12" bestFit="1" customWidth="1"/>
    <col min="6412" max="6412" width="25.85546875" style="12" bestFit="1" customWidth="1"/>
    <col min="6413" max="6413" width="23.42578125" style="12" bestFit="1" customWidth="1"/>
    <col min="6414" max="6414" width="15.140625" style="12" bestFit="1" customWidth="1"/>
    <col min="6415" max="6661" width="9.140625" style="12"/>
    <col min="6662" max="6662" width="9.7109375" style="12" bestFit="1" customWidth="1"/>
    <col min="6663" max="6663" width="21.85546875" style="12" bestFit="1" customWidth="1"/>
    <col min="6664" max="6664" width="28.5703125" style="12" bestFit="1" customWidth="1"/>
    <col min="6665" max="6665" width="20.140625" style="12" bestFit="1" customWidth="1"/>
    <col min="6666" max="6666" width="54.28515625" style="12" customWidth="1"/>
    <col min="6667" max="6667" width="20.140625" style="12" bestFit="1" customWidth="1"/>
    <col min="6668" max="6668" width="25.85546875" style="12" bestFit="1" customWidth="1"/>
    <col min="6669" max="6669" width="23.42578125" style="12" bestFit="1" customWidth="1"/>
    <col min="6670" max="6670" width="15.140625" style="12" bestFit="1" customWidth="1"/>
    <col min="6671" max="6917" width="9.140625" style="12"/>
    <col min="6918" max="6918" width="9.7109375" style="12" bestFit="1" customWidth="1"/>
    <col min="6919" max="6919" width="21.85546875" style="12" bestFit="1" customWidth="1"/>
    <col min="6920" max="6920" width="28.5703125" style="12" bestFit="1" customWidth="1"/>
    <col min="6921" max="6921" width="20.140625" style="12" bestFit="1" customWidth="1"/>
    <col min="6922" max="6922" width="54.28515625" style="12" customWidth="1"/>
    <col min="6923" max="6923" width="20.140625" style="12" bestFit="1" customWidth="1"/>
    <col min="6924" max="6924" width="25.85546875" style="12" bestFit="1" customWidth="1"/>
    <col min="6925" max="6925" width="23.42578125" style="12" bestFit="1" customWidth="1"/>
    <col min="6926" max="6926" width="15.140625" style="12" bestFit="1" customWidth="1"/>
    <col min="6927" max="7173" width="9.140625" style="12"/>
    <col min="7174" max="7174" width="9.7109375" style="12" bestFit="1" customWidth="1"/>
    <col min="7175" max="7175" width="21.85546875" style="12" bestFit="1" customWidth="1"/>
    <col min="7176" max="7176" width="28.5703125" style="12" bestFit="1" customWidth="1"/>
    <col min="7177" max="7177" width="20.140625" style="12" bestFit="1" customWidth="1"/>
    <col min="7178" max="7178" width="54.28515625" style="12" customWidth="1"/>
    <col min="7179" max="7179" width="20.140625" style="12" bestFit="1" customWidth="1"/>
    <col min="7180" max="7180" width="25.85546875" style="12" bestFit="1" customWidth="1"/>
    <col min="7181" max="7181" width="23.42578125" style="12" bestFit="1" customWidth="1"/>
    <col min="7182" max="7182" width="15.140625" style="12" bestFit="1" customWidth="1"/>
    <col min="7183" max="7429" width="9.140625" style="12"/>
    <col min="7430" max="7430" width="9.7109375" style="12" bestFit="1" customWidth="1"/>
    <col min="7431" max="7431" width="21.85546875" style="12" bestFit="1" customWidth="1"/>
    <col min="7432" max="7432" width="28.5703125" style="12" bestFit="1" customWidth="1"/>
    <col min="7433" max="7433" width="20.140625" style="12" bestFit="1" customWidth="1"/>
    <col min="7434" max="7434" width="54.28515625" style="12" customWidth="1"/>
    <col min="7435" max="7435" width="20.140625" style="12" bestFit="1" customWidth="1"/>
    <col min="7436" max="7436" width="25.85546875" style="12" bestFit="1" customWidth="1"/>
    <col min="7437" max="7437" width="23.42578125" style="12" bestFit="1" customWidth="1"/>
    <col min="7438" max="7438" width="15.140625" style="12" bestFit="1" customWidth="1"/>
    <col min="7439" max="7685" width="9.140625" style="12"/>
    <col min="7686" max="7686" width="9.7109375" style="12" bestFit="1" customWidth="1"/>
    <col min="7687" max="7687" width="21.85546875" style="12" bestFit="1" customWidth="1"/>
    <col min="7688" max="7688" width="28.5703125" style="12" bestFit="1" customWidth="1"/>
    <col min="7689" max="7689" width="20.140625" style="12" bestFit="1" customWidth="1"/>
    <col min="7690" max="7690" width="54.28515625" style="12" customWidth="1"/>
    <col min="7691" max="7691" width="20.140625" style="12" bestFit="1" customWidth="1"/>
    <col min="7692" max="7692" width="25.85546875" style="12" bestFit="1" customWidth="1"/>
    <col min="7693" max="7693" width="23.42578125" style="12" bestFit="1" customWidth="1"/>
    <col min="7694" max="7694" width="15.140625" style="12" bestFit="1" customWidth="1"/>
    <col min="7695" max="7941" width="9.140625" style="12"/>
    <col min="7942" max="7942" width="9.7109375" style="12" bestFit="1" customWidth="1"/>
    <col min="7943" max="7943" width="21.85546875" style="12" bestFit="1" customWidth="1"/>
    <col min="7944" max="7944" width="28.5703125" style="12" bestFit="1" customWidth="1"/>
    <col min="7945" max="7945" width="20.140625" style="12" bestFit="1" customWidth="1"/>
    <col min="7946" max="7946" width="54.28515625" style="12" customWidth="1"/>
    <col min="7947" max="7947" width="20.140625" style="12" bestFit="1" customWidth="1"/>
    <col min="7948" max="7948" width="25.85546875" style="12" bestFit="1" customWidth="1"/>
    <col min="7949" max="7949" width="23.42578125" style="12" bestFit="1" customWidth="1"/>
    <col min="7950" max="7950" width="15.140625" style="12" bestFit="1" customWidth="1"/>
    <col min="7951" max="8197" width="9.140625" style="12"/>
    <col min="8198" max="8198" width="9.7109375" style="12" bestFit="1" customWidth="1"/>
    <col min="8199" max="8199" width="21.85546875" style="12" bestFit="1" customWidth="1"/>
    <col min="8200" max="8200" width="28.5703125" style="12" bestFit="1" customWidth="1"/>
    <col min="8201" max="8201" width="20.140625" style="12" bestFit="1" customWidth="1"/>
    <col min="8202" max="8202" width="54.28515625" style="12" customWidth="1"/>
    <col min="8203" max="8203" width="20.140625" style="12" bestFit="1" customWidth="1"/>
    <col min="8204" max="8204" width="25.85546875" style="12" bestFit="1" customWidth="1"/>
    <col min="8205" max="8205" width="23.42578125" style="12" bestFit="1" customWidth="1"/>
    <col min="8206" max="8206" width="15.140625" style="12" bestFit="1" customWidth="1"/>
    <col min="8207" max="8453" width="9.140625" style="12"/>
    <col min="8454" max="8454" width="9.7109375" style="12" bestFit="1" customWidth="1"/>
    <col min="8455" max="8455" width="21.85546875" style="12" bestFit="1" customWidth="1"/>
    <col min="8456" max="8456" width="28.5703125" style="12" bestFit="1" customWidth="1"/>
    <col min="8457" max="8457" width="20.140625" style="12" bestFit="1" customWidth="1"/>
    <col min="8458" max="8458" width="54.28515625" style="12" customWidth="1"/>
    <col min="8459" max="8459" width="20.140625" style="12" bestFit="1" customWidth="1"/>
    <col min="8460" max="8460" width="25.85546875" style="12" bestFit="1" customWidth="1"/>
    <col min="8461" max="8461" width="23.42578125" style="12" bestFit="1" customWidth="1"/>
    <col min="8462" max="8462" width="15.140625" style="12" bestFit="1" customWidth="1"/>
    <col min="8463" max="8709" width="9.140625" style="12"/>
    <col min="8710" max="8710" width="9.7109375" style="12" bestFit="1" customWidth="1"/>
    <col min="8711" max="8711" width="21.85546875" style="12" bestFit="1" customWidth="1"/>
    <col min="8712" max="8712" width="28.5703125" style="12" bestFit="1" customWidth="1"/>
    <col min="8713" max="8713" width="20.140625" style="12" bestFit="1" customWidth="1"/>
    <col min="8714" max="8714" width="54.28515625" style="12" customWidth="1"/>
    <col min="8715" max="8715" width="20.140625" style="12" bestFit="1" customWidth="1"/>
    <col min="8716" max="8716" width="25.85546875" style="12" bestFit="1" customWidth="1"/>
    <col min="8717" max="8717" width="23.42578125" style="12" bestFit="1" customWidth="1"/>
    <col min="8718" max="8718" width="15.140625" style="12" bestFit="1" customWidth="1"/>
    <col min="8719" max="8965" width="9.140625" style="12"/>
    <col min="8966" max="8966" width="9.7109375" style="12" bestFit="1" customWidth="1"/>
    <col min="8967" max="8967" width="21.85546875" style="12" bestFit="1" customWidth="1"/>
    <col min="8968" max="8968" width="28.5703125" style="12" bestFit="1" customWidth="1"/>
    <col min="8969" max="8969" width="20.140625" style="12" bestFit="1" customWidth="1"/>
    <col min="8970" max="8970" width="54.28515625" style="12" customWidth="1"/>
    <col min="8971" max="8971" width="20.140625" style="12" bestFit="1" customWidth="1"/>
    <col min="8972" max="8972" width="25.85546875" style="12" bestFit="1" customWidth="1"/>
    <col min="8973" max="8973" width="23.42578125" style="12" bestFit="1" customWidth="1"/>
    <col min="8974" max="8974" width="15.140625" style="12" bestFit="1" customWidth="1"/>
    <col min="8975" max="9221" width="9.140625" style="12"/>
    <col min="9222" max="9222" width="9.7109375" style="12" bestFit="1" customWidth="1"/>
    <col min="9223" max="9223" width="21.85546875" style="12" bestFit="1" customWidth="1"/>
    <col min="9224" max="9224" width="28.5703125" style="12" bestFit="1" customWidth="1"/>
    <col min="9225" max="9225" width="20.140625" style="12" bestFit="1" customWidth="1"/>
    <col min="9226" max="9226" width="54.28515625" style="12" customWidth="1"/>
    <col min="9227" max="9227" width="20.140625" style="12" bestFit="1" customWidth="1"/>
    <col min="9228" max="9228" width="25.85546875" style="12" bestFit="1" customWidth="1"/>
    <col min="9229" max="9229" width="23.42578125" style="12" bestFit="1" customWidth="1"/>
    <col min="9230" max="9230" width="15.140625" style="12" bestFit="1" customWidth="1"/>
    <col min="9231" max="9477" width="9.140625" style="12"/>
    <col min="9478" max="9478" width="9.7109375" style="12" bestFit="1" customWidth="1"/>
    <col min="9479" max="9479" width="21.85546875" style="12" bestFit="1" customWidth="1"/>
    <col min="9480" max="9480" width="28.5703125" style="12" bestFit="1" customWidth="1"/>
    <col min="9481" max="9481" width="20.140625" style="12" bestFit="1" customWidth="1"/>
    <col min="9482" max="9482" width="54.28515625" style="12" customWidth="1"/>
    <col min="9483" max="9483" width="20.140625" style="12" bestFit="1" customWidth="1"/>
    <col min="9484" max="9484" width="25.85546875" style="12" bestFit="1" customWidth="1"/>
    <col min="9485" max="9485" width="23.42578125" style="12" bestFit="1" customWidth="1"/>
    <col min="9486" max="9486" width="15.140625" style="12" bestFit="1" customWidth="1"/>
    <col min="9487" max="9733" width="9.140625" style="12"/>
    <col min="9734" max="9734" width="9.7109375" style="12" bestFit="1" customWidth="1"/>
    <col min="9735" max="9735" width="21.85546875" style="12" bestFit="1" customWidth="1"/>
    <col min="9736" max="9736" width="28.5703125" style="12" bestFit="1" customWidth="1"/>
    <col min="9737" max="9737" width="20.140625" style="12" bestFit="1" customWidth="1"/>
    <col min="9738" max="9738" width="54.28515625" style="12" customWidth="1"/>
    <col min="9739" max="9739" width="20.140625" style="12" bestFit="1" customWidth="1"/>
    <col min="9740" max="9740" width="25.85546875" style="12" bestFit="1" customWidth="1"/>
    <col min="9741" max="9741" width="23.42578125" style="12" bestFit="1" customWidth="1"/>
    <col min="9742" max="9742" width="15.140625" style="12" bestFit="1" customWidth="1"/>
    <col min="9743" max="9989" width="9.140625" style="12"/>
    <col min="9990" max="9990" width="9.7109375" style="12" bestFit="1" customWidth="1"/>
    <col min="9991" max="9991" width="21.85546875" style="12" bestFit="1" customWidth="1"/>
    <col min="9992" max="9992" width="28.5703125" style="12" bestFit="1" customWidth="1"/>
    <col min="9993" max="9993" width="20.140625" style="12" bestFit="1" customWidth="1"/>
    <col min="9994" max="9994" width="54.28515625" style="12" customWidth="1"/>
    <col min="9995" max="9995" width="20.140625" style="12" bestFit="1" customWidth="1"/>
    <col min="9996" max="9996" width="25.85546875" style="12" bestFit="1" customWidth="1"/>
    <col min="9997" max="9997" width="23.42578125" style="12" bestFit="1" customWidth="1"/>
    <col min="9998" max="9998" width="15.140625" style="12" bestFit="1" customWidth="1"/>
    <col min="9999" max="10245" width="9.140625" style="12"/>
    <col min="10246" max="10246" width="9.7109375" style="12" bestFit="1" customWidth="1"/>
    <col min="10247" max="10247" width="21.85546875" style="12" bestFit="1" customWidth="1"/>
    <col min="10248" max="10248" width="28.5703125" style="12" bestFit="1" customWidth="1"/>
    <col min="10249" max="10249" width="20.140625" style="12" bestFit="1" customWidth="1"/>
    <col min="10250" max="10250" width="54.28515625" style="12" customWidth="1"/>
    <col min="10251" max="10251" width="20.140625" style="12" bestFit="1" customWidth="1"/>
    <col min="10252" max="10252" width="25.85546875" style="12" bestFit="1" customWidth="1"/>
    <col min="10253" max="10253" width="23.42578125" style="12" bestFit="1" customWidth="1"/>
    <col min="10254" max="10254" width="15.140625" style="12" bestFit="1" customWidth="1"/>
    <col min="10255" max="10501" width="9.140625" style="12"/>
    <col min="10502" max="10502" width="9.7109375" style="12" bestFit="1" customWidth="1"/>
    <col min="10503" max="10503" width="21.85546875" style="12" bestFit="1" customWidth="1"/>
    <col min="10504" max="10504" width="28.5703125" style="12" bestFit="1" customWidth="1"/>
    <col min="10505" max="10505" width="20.140625" style="12" bestFit="1" customWidth="1"/>
    <col min="10506" max="10506" width="54.28515625" style="12" customWidth="1"/>
    <col min="10507" max="10507" width="20.140625" style="12" bestFit="1" customWidth="1"/>
    <col min="10508" max="10508" width="25.85546875" style="12" bestFit="1" customWidth="1"/>
    <col min="10509" max="10509" width="23.42578125" style="12" bestFit="1" customWidth="1"/>
    <col min="10510" max="10510" width="15.140625" style="12" bestFit="1" customWidth="1"/>
    <col min="10511" max="10757" width="9.140625" style="12"/>
    <col min="10758" max="10758" width="9.7109375" style="12" bestFit="1" customWidth="1"/>
    <col min="10759" max="10759" width="21.85546875" style="12" bestFit="1" customWidth="1"/>
    <col min="10760" max="10760" width="28.5703125" style="12" bestFit="1" customWidth="1"/>
    <col min="10761" max="10761" width="20.140625" style="12" bestFit="1" customWidth="1"/>
    <col min="10762" max="10762" width="54.28515625" style="12" customWidth="1"/>
    <col min="10763" max="10763" width="20.140625" style="12" bestFit="1" customWidth="1"/>
    <col min="10764" max="10764" width="25.85546875" style="12" bestFit="1" customWidth="1"/>
    <col min="10765" max="10765" width="23.42578125" style="12" bestFit="1" customWidth="1"/>
    <col min="10766" max="10766" width="15.140625" style="12" bestFit="1" customWidth="1"/>
    <col min="10767" max="11013" width="9.140625" style="12"/>
    <col min="11014" max="11014" width="9.7109375" style="12" bestFit="1" customWidth="1"/>
    <col min="11015" max="11015" width="21.85546875" style="12" bestFit="1" customWidth="1"/>
    <col min="11016" max="11016" width="28.5703125" style="12" bestFit="1" customWidth="1"/>
    <col min="11017" max="11017" width="20.140625" style="12" bestFit="1" customWidth="1"/>
    <col min="11018" max="11018" width="54.28515625" style="12" customWidth="1"/>
    <col min="11019" max="11019" width="20.140625" style="12" bestFit="1" customWidth="1"/>
    <col min="11020" max="11020" width="25.85546875" style="12" bestFit="1" customWidth="1"/>
    <col min="11021" max="11021" width="23.42578125" style="12" bestFit="1" customWidth="1"/>
    <col min="11022" max="11022" width="15.140625" style="12" bestFit="1" customWidth="1"/>
    <col min="11023" max="11269" width="9.140625" style="12"/>
    <col min="11270" max="11270" width="9.7109375" style="12" bestFit="1" customWidth="1"/>
    <col min="11271" max="11271" width="21.85546875" style="12" bestFit="1" customWidth="1"/>
    <col min="11272" max="11272" width="28.5703125" style="12" bestFit="1" customWidth="1"/>
    <col min="11273" max="11273" width="20.140625" style="12" bestFit="1" customWidth="1"/>
    <col min="11274" max="11274" width="54.28515625" style="12" customWidth="1"/>
    <col min="11275" max="11275" width="20.140625" style="12" bestFit="1" customWidth="1"/>
    <col min="11276" max="11276" width="25.85546875" style="12" bestFit="1" customWidth="1"/>
    <col min="11277" max="11277" width="23.42578125" style="12" bestFit="1" customWidth="1"/>
    <col min="11278" max="11278" width="15.140625" style="12" bestFit="1" customWidth="1"/>
    <col min="11279" max="11525" width="9.140625" style="12"/>
    <col min="11526" max="11526" width="9.7109375" style="12" bestFit="1" customWidth="1"/>
    <col min="11527" max="11527" width="21.85546875" style="12" bestFit="1" customWidth="1"/>
    <col min="11528" max="11528" width="28.5703125" style="12" bestFit="1" customWidth="1"/>
    <col min="11529" max="11529" width="20.140625" style="12" bestFit="1" customWidth="1"/>
    <col min="11530" max="11530" width="54.28515625" style="12" customWidth="1"/>
    <col min="11531" max="11531" width="20.140625" style="12" bestFit="1" customWidth="1"/>
    <col min="11532" max="11532" width="25.85546875" style="12" bestFit="1" customWidth="1"/>
    <col min="11533" max="11533" width="23.42578125" style="12" bestFit="1" customWidth="1"/>
    <col min="11534" max="11534" width="15.140625" style="12" bestFit="1" customWidth="1"/>
    <col min="11535" max="11781" width="9.140625" style="12"/>
    <col min="11782" max="11782" width="9.7109375" style="12" bestFit="1" customWidth="1"/>
    <col min="11783" max="11783" width="21.85546875" style="12" bestFit="1" customWidth="1"/>
    <col min="11784" max="11784" width="28.5703125" style="12" bestFit="1" customWidth="1"/>
    <col min="11785" max="11785" width="20.140625" style="12" bestFit="1" customWidth="1"/>
    <col min="11786" max="11786" width="54.28515625" style="12" customWidth="1"/>
    <col min="11787" max="11787" width="20.140625" style="12" bestFit="1" customWidth="1"/>
    <col min="11788" max="11788" width="25.85546875" style="12" bestFit="1" customWidth="1"/>
    <col min="11789" max="11789" width="23.42578125" style="12" bestFit="1" customWidth="1"/>
    <col min="11790" max="11790" width="15.140625" style="12" bestFit="1" customWidth="1"/>
    <col min="11791" max="12037" width="9.140625" style="12"/>
    <col min="12038" max="12038" width="9.7109375" style="12" bestFit="1" customWidth="1"/>
    <col min="12039" max="12039" width="21.85546875" style="12" bestFit="1" customWidth="1"/>
    <col min="12040" max="12040" width="28.5703125" style="12" bestFit="1" customWidth="1"/>
    <col min="12041" max="12041" width="20.140625" style="12" bestFit="1" customWidth="1"/>
    <col min="12042" max="12042" width="54.28515625" style="12" customWidth="1"/>
    <col min="12043" max="12043" width="20.140625" style="12" bestFit="1" customWidth="1"/>
    <col min="12044" max="12044" width="25.85546875" style="12" bestFit="1" customWidth="1"/>
    <col min="12045" max="12045" width="23.42578125" style="12" bestFit="1" customWidth="1"/>
    <col min="12046" max="12046" width="15.140625" style="12" bestFit="1" customWidth="1"/>
    <col min="12047" max="12293" width="9.140625" style="12"/>
    <col min="12294" max="12294" width="9.7109375" style="12" bestFit="1" customWidth="1"/>
    <col min="12295" max="12295" width="21.85546875" style="12" bestFit="1" customWidth="1"/>
    <col min="12296" max="12296" width="28.5703125" style="12" bestFit="1" customWidth="1"/>
    <col min="12297" max="12297" width="20.140625" style="12" bestFit="1" customWidth="1"/>
    <col min="12298" max="12298" width="54.28515625" style="12" customWidth="1"/>
    <col min="12299" max="12299" width="20.140625" style="12" bestFit="1" customWidth="1"/>
    <col min="12300" max="12300" width="25.85546875" style="12" bestFit="1" customWidth="1"/>
    <col min="12301" max="12301" width="23.42578125" style="12" bestFit="1" customWidth="1"/>
    <col min="12302" max="12302" width="15.140625" style="12" bestFit="1" customWidth="1"/>
    <col min="12303" max="12549" width="9.140625" style="12"/>
    <col min="12550" max="12550" width="9.7109375" style="12" bestFit="1" customWidth="1"/>
    <col min="12551" max="12551" width="21.85546875" style="12" bestFit="1" customWidth="1"/>
    <col min="12552" max="12552" width="28.5703125" style="12" bestFit="1" customWidth="1"/>
    <col min="12553" max="12553" width="20.140625" style="12" bestFit="1" customWidth="1"/>
    <col min="12554" max="12554" width="54.28515625" style="12" customWidth="1"/>
    <col min="12555" max="12555" width="20.140625" style="12" bestFit="1" customWidth="1"/>
    <col min="12556" max="12556" width="25.85546875" style="12" bestFit="1" customWidth="1"/>
    <col min="12557" max="12557" width="23.42578125" style="12" bestFit="1" customWidth="1"/>
    <col min="12558" max="12558" width="15.140625" style="12" bestFit="1" customWidth="1"/>
    <col min="12559" max="12805" width="9.140625" style="12"/>
    <col min="12806" max="12806" width="9.7109375" style="12" bestFit="1" customWidth="1"/>
    <col min="12807" max="12807" width="21.85546875" style="12" bestFit="1" customWidth="1"/>
    <col min="12808" max="12808" width="28.5703125" style="12" bestFit="1" customWidth="1"/>
    <col min="12809" max="12809" width="20.140625" style="12" bestFit="1" customWidth="1"/>
    <col min="12810" max="12810" width="54.28515625" style="12" customWidth="1"/>
    <col min="12811" max="12811" width="20.140625" style="12" bestFit="1" customWidth="1"/>
    <col min="12812" max="12812" width="25.85546875" style="12" bestFit="1" customWidth="1"/>
    <col min="12813" max="12813" width="23.42578125" style="12" bestFit="1" customWidth="1"/>
    <col min="12814" max="12814" width="15.140625" style="12" bestFit="1" customWidth="1"/>
    <col min="12815" max="13061" width="9.140625" style="12"/>
    <col min="13062" max="13062" width="9.7109375" style="12" bestFit="1" customWidth="1"/>
    <col min="13063" max="13063" width="21.85546875" style="12" bestFit="1" customWidth="1"/>
    <col min="13064" max="13064" width="28.5703125" style="12" bestFit="1" customWidth="1"/>
    <col min="13065" max="13065" width="20.140625" style="12" bestFit="1" customWidth="1"/>
    <col min="13066" max="13066" width="54.28515625" style="12" customWidth="1"/>
    <col min="13067" max="13067" width="20.140625" style="12" bestFit="1" customWidth="1"/>
    <col min="13068" max="13068" width="25.85546875" style="12" bestFit="1" customWidth="1"/>
    <col min="13069" max="13069" width="23.42578125" style="12" bestFit="1" customWidth="1"/>
    <col min="13070" max="13070" width="15.140625" style="12" bestFit="1" customWidth="1"/>
    <col min="13071" max="13317" width="9.140625" style="12"/>
    <col min="13318" max="13318" width="9.7109375" style="12" bestFit="1" customWidth="1"/>
    <col min="13319" max="13319" width="21.85546875" style="12" bestFit="1" customWidth="1"/>
    <col min="13320" max="13320" width="28.5703125" style="12" bestFit="1" customWidth="1"/>
    <col min="13321" max="13321" width="20.140625" style="12" bestFit="1" customWidth="1"/>
    <col min="13322" max="13322" width="54.28515625" style="12" customWidth="1"/>
    <col min="13323" max="13323" width="20.140625" style="12" bestFit="1" customWidth="1"/>
    <col min="13324" max="13324" width="25.85546875" style="12" bestFit="1" customWidth="1"/>
    <col min="13325" max="13325" width="23.42578125" style="12" bestFit="1" customWidth="1"/>
    <col min="13326" max="13326" width="15.140625" style="12" bestFit="1" customWidth="1"/>
    <col min="13327" max="13573" width="9.140625" style="12"/>
    <col min="13574" max="13574" width="9.7109375" style="12" bestFit="1" customWidth="1"/>
    <col min="13575" max="13575" width="21.85546875" style="12" bestFit="1" customWidth="1"/>
    <col min="13576" max="13576" width="28.5703125" style="12" bestFit="1" customWidth="1"/>
    <col min="13577" max="13577" width="20.140625" style="12" bestFit="1" customWidth="1"/>
    <col min="13578" max="13578" width="54.28515625" style="12" customWidth="1"/>
    <col min="13579" max="13579" width="20.140625" style="12" bestFit="1" customWidth="1"/>
    <col min="13580" max="13580" width="25.85546875" style="12" bestFit="1" customWidth="1"/>
    <col min="13581" max="13581" width="23.42578125" style="12" bestFit="1" customWidth="1"/>
    <col min="13582" max="13582" width="15.140625" style="12" bestFit="1" customWidth="1"/>
    <col min="13583" max="13829" width="9.140625" style="12"/>
    <col min="13830" max="13830" width="9.7109375" style="12" bestFit="1" customWidth="1"/>
    <col min="13831" max="13831" width="21.85546875" style="12" bestFit="1" customWidth="1"/>
    <col min="13832" max="13832" width="28.5703125" style="12" bestFit="1" customWidth="1"/>
    <col min="13833" max="13833" width="20.140625" style="12" bestFit="1" customWidth="1"/>
    <col min="13834" max="13834" width="54.28515625" style="12" customWidth="1"/>
    <col min="13835" max="13835" width="20.140625" style="12" bestFit="1" customWidth="1"/>
    <col min="13836" max="13836" width="25.85546875" style="12" bestFit="1" customWidth="1"/>
    <col min="13837" max="13837" width="23.42578125" style="12" bestFit="1" customWidth="1"/>
    <col min="13838" max="13838" width="15.140625" style="12" bestFit="1" customWidth="1"/>
    <col min="13839" max="14085" width="9.140625" style="12"/>
    <col min="14086" max="14086" width="9.7109375" style="12" bestFit="1" customWidth="1"/>
    <col min="14087" max="14087" width="21.85546875" style="12" bestFit="1" customWidth="1"/>
    <col min="14088" max="14088" width="28.5703125" style="12" bestFit="1" customWidth="1"/>
    <col min="14089" max="14089" width="20.140625" style="12" bestFit="1" customWidth="1"/>
    <col min="14090" max="14090" width="54.28515625" style="12" customWidth="1"/>
    <col min="14091" max="14091" width="20.140625" style="12" bestFit="1" customWidth="1"/>
    <col min="14092" max="14092" width="25.85546875" style="12" bestFit="1" customWidth="1"/>
    <col min="14093" max="14093" width="23.42578125" style="12" bestFit="1" customWidth="1"/>
    <col min="14094" max="14094" width="15.140625" style="12" bestFit="1" customWidth="1"/>
    <col min="14095" max="14341" width="9.140625" style="12"/>
    <col min="14342" max="14342" width="9.7109375" style="12" bestFit="1" customWidth="1"/>
    <col min="14343" max="14343" width="21.85546875" style="12" bestFit="1" customWidth="1"/>
    <col min="14344" max="14344" width="28.5703125" style="12" bestFit="1" customWidth="1"/>
    <col min="14345" max="14345" width="20.140625" style="12" bestFit="1" customWidth="1"/>
    <col min="14346" max="14346" width="54.28515625" style="12" customWidth="1"/>
    <col min="14347" max="14347" width="20.140625" style="12" bestFit="1" customWidth="1"/>
    <col min="14348" max="14348" width="25.85546875" style="12" bestFit="1" customWidth="1"/>
    <col min="14349" max="14349" width="23.42578125" style="12" bestFit="1" customWidth="1"/>
    <col min="14350" max="14350" width="15.140625" style="12" bestFit="1" customWidth="1"/>
    <col min="14351" max="14597" width="9.140625" style="12"/>
    <col min="14598" max="14598" width="9.7109375" style="12" bestFit="1" customWidth="1"/>
    <col min="14599" max="14599" width="21.85546875" style="12" bestFit="1" customWidth="1"/>
    <col min="14600" max="14600" width="28.5703125" style="12" bestFit="1" customWidth="1"/>
    <col min="14601" max="14601" width="20.140625" style="12" bestFit="1" customWidth="1"/>
    <col min="14602" max="14602" width="54.28515625" style="12" customWidth="1"/>
    <col min="14603" max="14603" width="20.140625" style="12" bestFit="1" customWidth="1"/>
    <col min="14604" max="14604" width="25.85546875" style="12" bestFit="1" customWidth="1"/>
    <col min="14605" max="14605" width="23.42578125" style="12" bestFit="1" customWidth="1"/>
    <col min="14606" max="14606" width="15.140625" style="12" bestFit="1" customWidth="1"/>
    <col min="14607" max="14853" width="9.140625" style="12"/>
    <col min="14854" max="14854" width="9.7109375" style="12" bestFit="1" customWidth="1"/>
    <col min="14855" max="14855" width="21.85546875" style="12" bestFit="1" customWidth="1"/>
    <col min="14856" max="14856" width="28.5703125" style="12" bestFit="1" customWidth="1"/>
    <col min="14857" max="14857" width="20.140625" style="12" bestFit="1" customWidth="1"/>
    <col min="14858" max="14858" width="54.28515625" style="12" customWidth="1"/>
    <col min="14859" max="14859" width="20.140625" style="12" bestFit="1" customWidth="1"/>
    <col min="14860" max="14860" width="25.85546875" style="12" bestFit="1" customWidth="1"/>
    <col min="14861" max="14861" width="23.42578125" style="12" bestFit="1" customWidth="1"/>
    <col min="14862" max="14862" width="15.140625" style="12" bestFit="1" customWidth="1"/>
    <col min="14863" max="15109" width="9.140625" style="12"/>
    <col min="15110" max="15110" width="9.7109375" style="12" bestFit="1" customWidth="1"/>
    <col min="15111" max="15111" width="21.85546875" style="12" bestFit="1" customWidth="1"/>
    <col min="15112" max="15112" width="28.5703125" style="12" bestFit="1" customWidth="1"/>
    <col min="15113" max="15113" width="20.140625" style="12" bestFit="1" customWidth="1"/>
    <col min="15114" max="15114" width="54.28515625" style="12" customWidth="1"/>
    <col min="15115" max="15115" width="20.140625" style="12" bestFit="1" customWidth="1"/>
    <col min="15116" max="15116" width="25.85546875" style="12" bestFit="1" customWidth="1"/>
    <col min="15117" max="15117" width="23.42578125" style="12" bestFit="1" customWidth="1"/>
    <col min="15118" max="15118" width="15.140625" style="12" bestFit="1" customWidth="1"/>
    <col min="15119" max="15365" width="9.140625" style="12"/>
    <col min="15366" max="15366" width="9.7109375" style="12" bestFit="1" customWidth="1"/>
    <col min="15367" max="15367" width="21.85546875" style="12" bestFit="1" customWidth="1"/>
    <col min="15368" max="15368" width="28.5703125" style="12" bestFit="1" customWidth="1"/>
    <col min="15369" max="15369" width="20.140625" style="12" bestFit="1" customWidth="1"/>
    <col min="15370" max="15370" width="54.28515625" style="12" customWidth="1"/>
    <col min="15371" max="15371" width="20.140625" style="12" bestFit="1" customWidth="1"/>
    <col min="15372" max="15372" width="25.85546875" style="12" bestFit="1" customWidth="1"/>
    <col min="15373" max="15373" width="23.42578125" style="12" bestFit="1" customWidth="1"/>
    <col min="15374" max="15374" width="15.140625" style="12" bestFit="1" customWidth="1"/>
    <col min="15375" max="15621" width="9.140625" style="12"/>
    <col min="15622" max="15622" width="9.7109375" style="12" bestFit="1" customWidth="1"/>
    <col min="15623" max="15623" width="21.85546875" style="12" bestFit="1" customWidth="1"/>
    <col min="15624" max="15624" width="28.5703125" style="12" bestFit="1" customWidth="1"/>
    <col min="15625" max="15625" width="20.140625" style="12" bestFit="1" customWidth="1"/>
    <col min="15626" max="15626" width="54.28515625" style="12" customWidth="1"/>
    <col min="15627" max="15627" width="20.140625" style="12" bestFit="1" customWidth="1"/>
    <col min="15628" max="15628" width="25.85546875" style="12" bestFit="1" customWidth="1"/>
    <col min="15629" max="15629" width="23.42578125" style="12" bestFit="1" customWidth="1"/>
    <col min="15630" max="15630" width="15.140625" style="12" bestFit="1" customWidth="1"/>
    <col min="15631" max="15877" width="9.140625" style="12"/>
    <col min="15878" max="15878" width="9.7109375" style="12" bestFit="1" customWidth="1"/>
    <col min="15879" max="15879" width="21.85546875" style="12" bestFit="1" customWidth="1"/>
    <col min="15880" max="15880" width="28.5703125" style="12" bestFit="1" customWidth="1"/>
    <col min="15881" max="15881" width="20.140625" style="12" bestFit="1" customWidth="1"/>
    <col min="15882" max="15882" width="54.28515625" style="12" customWidth="1"/>
    <col min="15883" max="15883" width="20.140625" style="12" bestFit="1" customWidth="1"/>
    <col min="15884" max="15884" width="25.85546875" style="12" bestFit="1" customWidth="1"/>
    <col min="15885" max="15885" width="23.42578125" style="12" bestFit="1" customWidth="1"/>
    <col min="15886" max="15886" width="15.140625" style="12" bestFit="1" customWidth="1"/>
    <col min="15887" max="16133" width="9.140625" style="12"/>
    <col min="16134" max="16134" width="9.7109375" style="12" bestFit="1" customWidth="1"/>
    <col min="16135" max="16135" width="21.85546875" style="12" bestFit="1" customWidth="1"/>
    <col min="16136" max="16136" width="28.5703125" style="12" bestFit="1" customWidth="1"/>
    <col min="16137" max="16137" width="20.140625" style="12" bestFit="1" customWidth="1"/>
    <col min="16138" max="16138" width="54.28515625" style="12" customWidth="1"/>
    <col min="16139" max="16139" width="20.140625" style="12" bestFit="1" customWidth="1"/>
    <col min="16140" max="16140" width="25.85546875" style="12" bestFit="1" customWidth="1"/>
    <col min="16141" max="16141" width="23.42578125" style="12" bestFit="1" customWidth="1"/>
    <col min="16142" max="16142" width="15.140625" style="12" bestFit="1" customWidth="1"/>
    <col min="16143" max="16384" width="9.140625" style="12"/>
  </cols>
  <sheetData>
    <row r="1" spans="1:16" ht="25.5" x14ac:dyDescent="0.25">
      <c r="A1" s="6" t="s">
        <v>17</v>
      </c>
      <c r="B1" s="7" t="s">
        <v>18</v>
      </c>
      <c r="C1" s="8" t="s">
        <v>19</v>
      </c>
      <c r="D1" s="8" t="s">
        <v>20</v>
      </c>
      <c r="E1" s="8" t="s">
        <v>21</v>
      </c>
      <c r="F1" s="8" t="s">
        <v>22</v>
      </c>
      <c r="G1" s="8" t="s">
        <v>23</v>
      </c>
      <c r="H1" s="9" t="s">
        <v>24</v>
      </c>
      <c r="I1" s="9" t="s">
        <v>25</v>
      </c>
      <c r="J1" s="9" t="s">
        <v>26</v>
      </c>
      <c r="K1" s="9" t="s">
        <v>27</v>
      </c>
      <c r="L1" s="10" t="s">
        <v>28</v>
      </c>
      <c r="M1" s="6" t="s">
        <v>29</v>
      </c>
      <c r="N1" s="11" t="s">
        <v>30</v>
      </c>
      <c r="O1" s="11" t="s">
        <v>31</v>
      </c>
      <c r="P1" s="11" t="s">
        <v>32</v>
      </c>
    </row>
    <row r="2" spans="1:16" ht="24" x14ac:dyDescent="0.25">
      <c r="A2" s="13" t="s">
        <v>33</v>
      </c>
      <c r="B2" s="12" t="s">
        <v>34</v>
      </c>
      <c r="C2" s="14" t="s">
        <v>35</v>
      </c>
      <c r="D2" s="14" t="s">
        <v>36</v>
      </c>
      <c r="E2" s="14" t="s">
        <v>37</v>
      </c>
      <c r="F2" s="14" t="s">
        <v>37</v>
      </c>
      <c r="G2" s="14" t="s">
        <v>37</v>
      </c>
      <c r="H2" s="15" t="s">
        <v>38</v>
      </c>
      <c r="I2" s="16">
        <v>1.7399999999999999E-2</v>
      </c>
      <c r="J2" s="16" t="s">
        <v>39</v>
      </c>
      <c r="K2" s="17">
        <v>2.001E-2</v>
      </c>
      <c r="L2" s="18" t="s">
        <v>40</v>
      </c>
      <c r="M2" s="13" t="s">
        <v>41</v>
      </c>
      <c r="N2" s="12"/>
    </row>
    <row r="3" spans="1:16" ht="24" x14ac:dyDescent="0.2">
      <c r="A3" s="13" t="s">
        <v>42</v>
      </c>
      <c r="B3" s="12" t="s">
        <v>34</v>
      </c>
      <c r="C3" s="14" t="s">
        <v>43</v>
      </c>
      <c r="D3" s="14" t="s">
        <v>44</v>
      </c>
      <c r="E3" s="14" t="s">
        <v>37</v>
      </c>
      <c r="F3" s="14" t="s">
        <v>37</v>
      </c>
      <c r="G3" s="14" t="s">
        <v>37</v>
      </c>
      <c r="H3" s="15" t="s">
        <v>45</v>
      </c>
      <c r="I3" s="16">
        <v>8.6999999999999994E-3</v>
      </c>
      <c r="J3" s="16" t="s">
        <v>46</v>
      </c>
      <c r="K3" s="17">
        <v>1.0005E-2</v>
      </c>
      <c r="L3" s="19" t="s">
        <v>40</v>
      </c>
      <c r="M3" s="13" t="s">
        <v>41</v>
      </c>
      <c r="N3" s="12"/>
    </row>
    <row r="4" spans="1:16" ht="12" x14ac:dyDescent="0.2">
      <c r="A4" s="13" t="s">
        <v>47</v>
      </c>
      <c r="B4" s="12" t="s">
        <v>34</v>
      </c>
      <c r="C4" s="14" t="s">
        <v>48</v>
      </c>
      <c r="D4" s="14" t="s">
        <v>49</v>
      </c>
      <c r="E4" s="14" t="s">
        <v>37</v>
      </c>
      <c r="F4" s="14" t="s">
        <v>37</v>
      </c>
      <c r="G4" s="14" t="s">
        <v>37</v>
      </c>
      <c r="H4" s="15" t="s">
        <v>50</v>
      </c>
      <c r="I4" s="16">
        <v>1.7399999999999999E-2</v>
      </c>
      <c r="J4" s="16" t="s">
        <v>51</v>
      </c>
      <c r="K4" s="17">
        <v>2.001E-2</v>
      </c>
      <c r="L4" s="19" t="s">
        <v>40</v>
      </c>
      <c r="M4" s="13" t="s">
        <v>41</v>
      </c>
      <c r="N4" s="12"/>
    </row>
    <row r="5" spans="1:16" ht="24" x14ac:dyDescent="0.2">
      <c r="A5" s="13" t="s">
        <v>52</v>
      </c>
      <c r="B5" s="12" t="s">
        <v>34</v>
      </c>
      <c r="C5" s="14" t="s">
        <v>53</v>
      </c>
      <c r="D5" s="14" t="s">
        <v>49</v>
      </c>
      <c r="E5" s="14" t="s">
        <v>37</v>
      </c>
      <c r="F5" s="14" t="s">
        <v>37</v>
      </c>
      <c r="G5" s="14" t="s">
        <v>37</v>
      </c>
      <c r="H5" s="15" t="s">
        <v>45</v>
      </c>
      <c r="I5" s="16">
        <v>8.6999999999999994E-3</v>
      </c>
      <c r="J5" s="16" t="s">
        <v>46</v>
      </c>
      <c r="K5" s="17">
        <v>1.0005E-2</v>
      </c>
      <c r="L5" s="19" t="s">
        <v>40</v>
      </c>
      <c r="M5" s="13" t="s">
        <v>41</v>
      </c>
      <c r="N5" s="12"/>
    </row>
    <row r="6" spans="1:16" ht="36" x14ac:dyDescent="0.2">
      <c r="A6" s="13" t="s">
        <v>54</v>
      </c>
      <c r="B6" s="12" t="s">
        <v>34</v>
      </c>
      <c r="C6" s="14" t="s">
        <v>55</v>
      </c>
      <c r="D6" s="14" t="s">
        <v>37</v>
      </c>
      <c r="E6" s="14" t="s">
        <v>37</v>
      </c>
      <c r="F6" s="14" t="s">
        <v>37</v>
      </c>
      <c r="G6" s="14" t="s">
        <v>37</v>
      </c>
      <c r="H6" s="15" t="s">
        <v>56</v>
      </c>
      <c r="I6" s="16">
        <v>6.9500000000000006E-2</v>
      </c>
      <c r="J6" s="16" t="s">
        <v>57</v>
      </c>
      <c r="K6" s="17">
        <v>7.9924999999999996E-2</v>
      </c>
      <c r="L6" s="19" t="s">
        <v>40</v>
      </c>
      <c r="M6" s="13" t="s">
        <v>41</v>
      </c>
      <c r="N6" s="12"/>
    </row>
    <row r="7" spans="1:16" ht="36" x14ac:dyDescent="0.2">
      <c r="A7" s="13" t="s">
        <v>58</v>
      </c>
      <c r="B7" s="12" t="s">
        <v>34</v>
      </c>
      <c r="C7" s="14" t="s">
        <v>59</v>
      </c>
      <c r="D7" s="14" t="s">
        <v>37</v>
      </c>
      <c r="E7" s="14" t="s">
        <v>37</v>
      </c>
      <c r="F7" s="14" t="s">
        <v>37</v>
      </c>
      <c r="G7" s="14" t="s">
        <v>37</v>
      </c>
      <c r="H7" s="15" t="s">
        <v>60</v>
      </c>
      <c r="I7" s="16">
        <v>0.39129999999999998</v>
      </c>
      <c r="J7" s="16" t="s">
        <v>61</v>
      </c>
      <c r="K7" s="17">
        <v>0.44999499999999998</v>
      </c>
      <c r="L7" s="19" t="s">
        <v>40</v>
      </c>
      <c r="M7" s="13" t="s">
        <v>41</v>
      </c>
      <c r="N7" s="12"/>
    </row>
    <row r="8" spans="1:16" ht="12" x14ac:dyDescent="0.2">
      <c r="A8" s="13" t="s">
        <v>62</v>
      </c>
      <c r="B8" s="12" t="s">
        <v>34</v>
      </c>
      <c r="C8" s="14" t="s">
        <v>63</v>
      </c>
      <c r="D8" s="14" t="s">
        <v>37</v>
      </c>
      <c r="E8" s="14" t="s">
        <v>37</v>
      </c>
      <c r="F8" s="14" t="s">
        <v>37</v>
      </c>
      <c r="G8" s="14" t="s">
        <v>37</v>
      </c>
      <c r="H8" s="15" t="s">
        <v>45</v>
      </c>
      <c r="I8" s="16">
        <v>8.6999999999999994E-3</v>
      </c>
      <c r="J8" s="16" t="s">
        <v>46</v>
      </c>
      <c r="K8" s="17">
        <v>1.0005E-2</v>
      </c>
      <c r="L8" s="19" t="s">
        <v>40</v>
      </c>
      <c r="M8" s="13" t="s">
        <v>41</v>
      </c>
      <c r="N8" s="12"/>
    </row>
    <row r="9" spans="1:16" ht="36" x14ac:dyDescent="0.2">
      <c r="A9" s="13" t="s">
        <v>64</v>
      </c>
      <c r="B9" s="12" t="s">
        <v>34</v>
      </c>
      <c r="C9" s="14" t="s">
        <v>65</v>
      </c>
      <c r="D9" s="14" t="s">
        <v>66</v>
      </c>
      <c r="E9" s="14" t="s">
        <v>67</v>
      </c>
      <c r="F9" s="14" t="s">
        <v>37</v>
      </c>
      <c r="G9" s="14" t="s">
        <v>37</v>
      </c>
      <c r="H9" s="15" t="s">
        <v>68</v>
      </c>
      <c r="I9" s="16">
        <v>0.3478</v>
      </c>
      <c r="J9" s="16" t="s">
        <v>69</v>
      </c>
      <c r="K9" s="17">
        <v>0.39996999999999999</v>
      </c>
      <c r="L9" s="19" t="s">
        <v>40</v>
      </c>
      <c r="M9" s="13" t="s">
        <v>41</v>
      </c>
      <c r="N9" s="12"/>
    </row>
    <row r="10" spans="1:16" ht="36" x14ac:dyDescent="0.2">
      <c r="A10" s="13" t="s">
        <v>70</v>
      </c>
      <c r="B10" s="12" t="s">
        <v>34</v>
      </c>
      <c r="C10" s="14" t="s">
        <v>71</v>
      </c>
      <c r="D10" s="14" t="s">
        <v>66</v>
      </c>
      <c r="E10" s="14" t="s">
        <v>67</v>
      </c>
      <c r="F10" s="14" t="s">
        <v>37</v>
      </c>
      <c r="G10" s="14" t="s">
        <v>37</v>
      </c>
      <c r="H10" s="15" t="s">
        <v>72</v>
      </c>
      <c r="I10" s="16">
        <v>0.52170000000000005</v>
      </c>
      <c r="J10" s="16" t="s">
        <v>73</v>
      </c>
      <c r="K10" s="17">
        <v>0.59995500000000002</v>
      </c>
      <c r="L10" s="19" t="s">
        <v>40</v>
      </c>
      <c r="M10" s="13" t="s">
        <v>41</v>
      </c>
      <c r="N10" s="12"/>
    </row>
    <row r="11" spans="1:16" ht="48" x14ac:dyDescent="0.2">
      <c r="A11" s="13" t="s">
        <v>74</v>
      </c>
      <c r="B11" s="12" t="s">
        <v>34</v>
      </c>
      <c r="C11" s="14" t="s">
        <v>75</v>
      </c>
      <c r="D11" s="14" t="s">
        <v>76</v>
      </c>
      <c r="E11" s="14" t="s">
        <v>67</v>
      </c>
      <c r="F11" s="14" t="s">
        <v>37</v>
      </c>
      <c r="G11" s="14" t="s">
        <v>37</v>
      </c>
      <c r="H11" s="15" t="s">
        <v>77</v>
      </c>
      <c r="I11" s="16">
        <v>2.17</v>
      </c>
      <c r="J11" s="16" t="s">
        <v>78</v>
      </c>
      <c r="K11" s="17">
        <v>2.4954999999999998</v>
      </c>
      <c r="L11" s="19" t="s">
        <v>40</v>
      </c>
      <c r="M11" s="13" t="s">
        <v>41</v>
      </c>
      <c r="N11" s="12"/>
    </row>
    <row r="12" spans="1:16" ht="36" x14ac:dyDescent="0.2">
      <c r="A12" s="13" t="s">
        <v>79</v>
      </c>
      <c r="B12" s="12" t="s">
        <v>34</v>
      </c>
      <c r="C12" s="14" t="s">
        <v>80</v>
      </c>
      <c r="D12" s="14" t="s">
        <v>81</v>
      </c>
      <c r="E12" s="14" t="s">
        <v>67</v>
      </c>
      <c r="F12" s="14" t="s">
        <v>37</v>
      </c>
      <c r="G12" s="14" t="s">
        <v>37</v>
      </c>
      <c r="H12" s="15" t="s">
        <v>82</v>
      </c>
      <c r="I12" s="16">
        <v>0.96</v>
      </c>
      <c r="J12" s="16" t="s">
        <v>83</v>
      </c>
      <c r="K12" s="17">
        <v>1.1040000000000001</v>
      </c>
      <c r="L12" s="19" t="s">
        <v>40</v>
      </c>
      <c r="M12" s="13" t="s">
        <v>41</v>
      </c>
      <c r="N12" s="12"/>
    </row>
    <row r="13" spans="1:16" ht="48" x14ac:dyDescent="0.2">
      <c r="A13" s="13" t="s">
        <v>84</v>
      </c>
      <c r="B13" s="12" t="s">
        <v>34</v>
      </c>
      <c r="C13" s="14" t="s">
        <v>85</v>
      </c>
      <c r="D13" s="14" t="s">
        <v>86</v>
      </c>
      <c r="E13" s="14" t="s">
        <v>67</v>
      </c>
      <c r="F13" s="14" t="s">
        <v>37</v>
      </c>
      <c r="G13" s="14" t="s">
        <v>37</v>
      </c>
      <c r="H13" s="15" t="s">
        <v>87</v>
      </c>
      <c r="I13" s="16">
        <v>2.2599999999999998</v>
      </c>
      <c r="J13" s="16" t="s">
        <v>88</v>
      </c>
      <c r="K13" s="17">
        <v>2.5990000000000002</v>
      </c>
      <c r="L13" s="19" t="s">
        <v>40</v>
      </c>
      <c r="M13" s="13" t="s">
        <v>41</v>
      </c>
      <c r="N13" s="12"/>
    </row>
    <row r="14" spans="1:16" ht="36" x14ac:dyDescent="0.2">
      <c r="A14" s="13" t="s">
        <v>89</v>
      </c>
      <c r="B14" s="12" t="s">
        <v>34</v>
      </c>
      <c r="C14" s="14" t="s">
        <v>90</v>
      </c>
      <c r="D14" s="14" t="s">
        <v>91</v>
      </c>
      <c r="E14" s="14" t="s">
        <v>67</v>
      </c>
      <c r="F14" s="14" t="s">
        <v>37</v>
      </c>
      <c r="G14" s="14" t="s">
        <v>37</v>
      </c>
      <c r="H14" s="15" t="s">
        <v>82</v>
      </c>
      <c r="I14" s="16">
        <v>0.96</v>
      </c>
      <c r="J14" s="16" t="s">
        <v>83</v>
      </c>
      <c r="K14" s="17">
        <v>1.1040000000000001</v>
      </c>
      <c r="L14" s="19" t="s">
        <v>40</v>
      </c>
      <c r="M14" s="13" t="s">
        <v>41</v>
      </c>
      <c r="N14" s="12"/>
    </row>
    <row r="15" spans="1:16" ht="48" x14ac:dyDescent="0.2">
      <c r="A15" s="13" t="s">
        <v>92</v>
      </c>
      <c r="B15" s="12" t="s">
        <v>34</v>
      </c>
      <c r="C15" s="14" t="s">
        <v>93</v>
      </c>
      <c r="D15" s="14" t="s">
        <v>94</v>
      </c>
      <c r="E15" s="14" t="s">
        <v>67</v>
      </c>
      <c r="F15" s="14" t="s">
        <v>37</v>
      </c>
      <c r="G15" s="14" t="s">
        <v>37</v>
      </c>
      <c r="H15" s="15" t="s">
        <v>95</v>
      </c>
      <c r="I15" s="16">
        <v>1.04</v>
      </c>
      <c r="J15" s="16" t="s">
        <v>96</v>
      </c>
      <c r="K15" s="17">
        <v>1.196</v>
      </c>
      <c r="L15" s="19" t="s">
        <v>40</v>
      </c>
      <c r="M15" s="13" t="s">
        <v>41</v>
      </c>
      <c r="N15" s="12"/>
    </row>
    <row r="16" spans="1:16" ht="48" x14ac:dyDescent="0.2">
      <c r="A16" s="13" t="s">
        <v>97</v>
      </c>
      <c r="B16" s="12" t="s">
        <v>34</v>
      </c>
      <c r="C16" s="14" t="s">
        <v>98</v>
      </c>
      <c r="D16" s="14" t="s">
        <v>99</v>
      </c>
      <c r="E16" s="14" t="s">
        <v>67</v>
      </c>
      <c r="F16" s="14" t="s">
        <v>37</v>
      </c>
      <c r="G16" s="14" t="s">
        <v>37</v>
      </c>
      <c r="H16" s="15" t="s">
        <v>100</v>
      </c>
      <c r="I16" s="16">
        <v>2.78</v>
      </c>
      <c r="J16" s="16" t="s">
        <v>101</v>
      </c>
      <c r="K16" s="17">
        <v>3.1970000000000001</v>
      </c>
      <c r="L16" s="19" t="s">
        <v>40</v>
      </c>
      <c r="M16" s="13" t="s">
        <v>41</v>
      </c>
      <c r="N16" s="12"/>
    </row>
    <row r="17" spans="1:14" ht="48" x14ac:dyDescent="0.25">
      <c r="A17" s="13" t="s">
        <v>102</v>
      </c>
      <c r="B17" s="12" t="s">
        <v>34</v>
      </c>
      <c r="C17" s="14" t="s">
        <v>103</v>
      </c>
      <c r="D17" s="14" t="s">
        <v>104</v>
      </c>
      <c r="E17" s="14" t="s">
        <v>67</v>
      </c>
      <c r="F17" s="14" t="s">
        <v>37</v>
      </c>
      <c r="G17" s="14" t="s">
        <v>37</v>
      </c>
      <c r="H17" s="15" t="s">
        <v>105</v>
      </c>
      <c r="I17" s="16">
        <v>21.7</v>
      </c>
      <c r="J17" s="16" t="s">
        <v>106</v>
      </c>
      <c r="K17" s="17">
        <v>24.954999999999998</v>
      </c>
      <c r="L17" s="16" t="s">
        <v>107</v>
      </c>
      <c r="M17" s="13" t="s">
        <v>41</v>
      </c>
      <c r="N17" s="12"/>
    </row>
    <row r="18" spans="1:14" ht="48" x14ac:dyDescent="0.2">
      <c r="A18" s="13" t="s">
        <v>108</v>
      </c>
      <c r="B18" s="12" t="s">
        <v>34</v>
      </c>
      <c r="C18" s="14" t="s">
        <v>109</v>
      </c>
      <c r="D18" s="14" t="s">
        <v>104</v>
      </c>
      <c r="E18" s="14" t="s">
        <v>67</v>
      </c>
      <c r="F18" s="14" t="s">
        <v>37</v>
      </c>
      <c r="G18" s="14" t="s">
        <v>37</v>
      </c>
      <c r="H18" s="15" t="s">
        <v>110</v>
      </c>
      <c r="I18" s="16">
        <v>1.3</v>
      </c>
      <c r="J18" s="16" t="s">
        <v>111</v>
      </c>
      <c r="K18" s="17">
        <v>1.4950000000000001</v>
      </c>
      <c r="L18" s="19" t="s">
        <v>40</v>
      </c>
      <c r="M18" s="13" t="s">
        <v>41</v>
      </c>
      <c r="N18" s="12"/>
    </row>
    <row r="19" spans="1:14" ht="96" x14ac:dyDescent="0.25">
      <c r="A19" s="13" t="s">
        <v>112</v>
      </c>
      <c r="B19" s="12" t="s">
        <v>34</v>
      </c>
      <c r="C19" s="14" t="s">
        <v>113</v>
      </c>
      <c r="D19" s="14" t="s">
        <v>114</v>
      </c>
      <c r="E19" s="14" t="s">
        <v>67</v>
      </c>
      <c r="F19" s="14" t="s">
        <v>37</v>
      </c>
      <c r="G19" s="14" t="s">
        <v>37</v>
      </c>
      <c r="H19" s="15" t="s">
        <v>115</v>
      </c>
      <c r="I19" s="16">
        <v>9.74</v>
      </c>
      <c r="J19" s="16" t="s">
        <v>116</v>
      </c>
      <c r="K19" s="17">
        <v>11.201000000000001</v>
      </c>
      <c r="L19" s="16" t="s">
        <v>107</v>
      </c>
      <c r="M19" s="13" t="s">
        <v>41</v>
      </c>
      <c r="N19" s="12"/>
    </row>
    <row r="20" spans="1:14" ht="36" x14ac:dyDescent="0.2">
      <c r="A20" s="13" t="s">
        <v>117</v>
      </c>
      <c r="B20" s="12" t="s">
        <v>34</v>
      </c>
      <c r="C20" s="14" t="s">
        <v>118</v>
      </c>
      <c r="D20" s="14" t="s">
        <v>119</v>
      </c>
      <c r="E20" s="14" t="s">
        <v>67</v>
      </c>
      <c r="F20" s="14" t="s">
        <v>37</v>
      </c>
      <c r="G20" s="14" t="s">
        <v>37</v>
      </c>
      <c r="H20" s="15" t="s">
        <v>120</v>
      </c>
      <c r="I20" s="16">
        <v>1.56</v>
      </c>
      <c r="J20" s="16" t="s">
        <v>121</v>
      </c>
      <c r="K20" s="17">
        <v>1.794</v>
      </c>
      <c r="L20" s="19" t="s">
        <v>40</v>
      </c>
      <c r="M20" s="13" t="s">
        <v>41</v>
      </c>
      <c r="N20" s="12"/>
    </row>
    <row r="21" spans="1:14" ht="36" x14ac:dyDescent="0.2">
      <c r="A21" s="13" t="s">
        <v>122</v>
      </c>
      <c r="B21" s="12" t="s">
        <v>34</v>
      </c>
      <c r="C21" s="14" t="s">
        <v>123</v>
      </c>
      <c r="D21" s="14" t="s">
        <v>124</v>
      </c>
      <c r="E21" s="14" t="s">
        <v>67</v>
      </c>
      <c r="F21" s="14" t="s">
        <v>37</v>
      </c>
      <c r="G21" s="14" t="s">
        <v>37</v>
      </c>
      <c r="H21" s="15" t="s">
        <v>77</v>
      </c>
      <c r="I21" s="16">
        <v>2.17</v>
      </c>
      <c r="J21" s="16" t="s">
        <v>78</v>
      </c>
      <c r="K21" s="17">
        <v>2.4954999999999998</v>
      </c>
      <c r="L21" s="19" t="s">
        <v>40</v>
      </c>
      <c r="M21" s="13" t="s">
        <v>41</v>
      </c>
      <c r="N21" s="12"/>
    </row>
    <row r="22" spans="1:14" ht="48" x14ac:dyDescent="0.2">
      <c r="A22" s="13" t="s">
        <v>125</v>
      </c>
      <c r="B22" s="12" t="s">
        <v>34</v>
      </c>
      <c r="C22" s="14" t="s">
        <v>126</v>
      </c>
      <c r="D22" s="14" t="s">
        <v>127</v>
      </c>
      <c r="E22" s="14" t="s">
        <v>67</v>
      </c>
      <c r="F22" s="14" t="s">
        <v>37</v>
      </c>
      <c r="G22" s="14" t="s">
        <v>37</v>
      </c>
      <c r="H22" s="15" t="s">
        <v>120</v>
      </c>
      <c r="I22" s="16">
        <v>1.56</v>
      </c>
      <c r="J22" s="16" t="s">
        <v>121</v>
      </c>
      <c r="K22" s="17">
        <v>1.794</v>
      </c>
      <c r="L22" s="19" t="s">
        <v>40</v>
      </c>
      <c r="M22" s="13" t="s">
        <v>41</v>
      </c>
      <c r="N22" s="12"/>
    </row>
    <row r="23" spans="1:14" ht="60" x14ac:dyDescent="0.2">
      <c r="A23" s="13" t="s">
        <v>128</v>
      </c>
      <c r="B23" s="12" t="s">
        <v>34</v>
      </c>
      <c r="C23" s="14" t="s">
        <v>129</v>
      </c>
      <c r="D23" s="14" t="s">
        <v>130</v>
      </c>
      <c r="E23" s="14" t="s">
        <v>67</v>
      </c>
      <c r="F23" s="14" t="s">
        <v>37</v>
      </c>
      <c r="G23" s="14" t="s">
        <v>37</v>
      </c>
      <c r="H23" s="15" t="s">
        <v>77</v>
      </c>
      <c r="I23" s="16">
        <v>2.17</v>
      </c>
      <c r="J23" s="16" t="s">
        <v>78</v>
      </c>
      <c r="K23" s="17">
        <v>2.4954999999999998</v>
      </c>
      <c r="L23" s="19" t="s">
        <v>40</v>
      </c>
      <c r="M23" s="13" t="s">
        <v>41</v>
      </c>
      <c r="N23" s="12"/>
    </row>
    <row r="24" spans="1:14" ht="36" x14ac:dyDescent="0.25">
      <c r="A24" s="20" t="s">
        <v>131</v>
      </c>
      <c r="B24" s="12" t="s">
        <v>34</v>
      </c>
      <c r="C24" s="14" t="s">
        <v>132</v>
      </c>
      <c r="D24" s="14" t="s">
        <v>133</v>
      </c>
      <c r="E24" s="14" t="s">
        <v>67</v>
      </c>
      <c r="F24" s="14" t="s">
        <v>37</v>
      </c>
      <c r="G24" s="14" t="s">
        <v>37</v>
      </c>
      <c r="H24" s="15" t="s">
        <v>134</v>
      </c>
      <c r="I24" s="16">
        <v>10.130000000000001</v>
      </c>
      <c r="J24" s="16" t="s">
        <v>135</v>
      </c>
      <c r="K24" s="17">
        <v>11.6495</v>
      </c>
      <c r="L24" s="16" t="s">
        <v>107</v>
      </c>
      <c r="M24" s="13" t="s">
        <v>41</v>
      </c>
      <c r="N24" s="12"/>
    </row>
    <row r="25" spans="1:14" ht="36" x14ac:dyDescent="0.2">
      <c r="A25" s="13" t="s">
        <v>136</v>
      </c>
      <c r="B25" s="12" t="s">
        <v>34</v>
      </c>
      <c r="C25" s="14" t="s">
        <v>137</v>
      </c>
      <c r="D25" s="14" t="s">
        <v>138</v>
      </c>
      <c r="E25" s="14" t="s">
        <v>67</v>
      </c>
      <c r="F25" s="14" t="s">
        <v>37</v>
      </c>
      <c r="G25" s="14" t="s">
        <v>37</v>
      </c>
      <c r="H25" s="15" t="s">
        <v>110</v>
      </c>
      <c r="I25" s="16">
        <v>1.3</v>
      </c>
      <c r="J25" s="16" t="s">
        <v>111</v>
      </c>
      <c r="K25" s="17">
        <v>1.4950000000000001</v>
      </c>
      <c r="L25" s="19" t="s">
        <v>40</v>
      </c>
      <c r="M25" s="13" t="s">
        <v>41</v>
      </c>
      <c r="N25" s="12"/>
    </row>
    <row r="26" spans="1:14" ht="48" x14ac:dyDescent="0.2">
      <c r="A26" s="13" t="s">
        <v>139</v>
      </c>
      <c r="B26" s="12" t="s">
        <v>34</v>
      </c>
      <c r="C26" s="14" t="s">
        <v>140</v>
      </c>
      <c r="D26" s="14" t="s">
        <v>141</v>
      </c>
      <c r="E26" s="14" t="s">
        <v>67</v>
      </c>
      <c r="F26" s="14" t="s">
        <v>37</v>
      </c>
      <c r="G26" s="14" t="s">
        <v>37</v>
      </c>
      <c r="H26" s="15" t="s">
        <v>142</v>
      </c>
      <c r="I26" s="16">
        <v>2.08</v>
      </c>
      <c r="J26" s="16" t="s">
        <v>143</v>
      </c>
      <c r="K26" s="17">
        <v>2.3919999999999999</v>
      </c>
      <c r="L26" s="19" t="s">
        <v>40</v>
      </c>
      <c r="M26" s="13" t="s">
        <v>41</v>
      </c>
      <c r="N26" s="12"/>
    </row>
    <row r="27" spans="1:14" ht="36" x14ac:dyDescent="0.25">
      <c r="A27" s="13" t="s">
        <v>144</v>
      </c>
      <c r="B27" s="12" t="s">
        <v>34</v>
      </c>
      <c r="C27" s="14" t="s">
        <v>145</v>
      </c>
      <c r="D27" s="14" t="s">
        <v>146</v>
      </c>
      <c r="E27" s="14" t="s">
        <v>67</v>
      </c>
      <c r="F27" s="14" t="s">
        <v>37</v>
      </c>
      <c r="G27" s="14" t="s">
        <v>37</v>
      </c>
      <c r="H27" s="15" t="s">
        <v>147</v>
      </c>
      <c r="I27" s="16">
        <v>11.3</v>
      </c>
      <c r="J27" s="16" t="s">
        <v>148</v>
      </c>
      <c r="K27" s="17">
        <v>12.994999999999999</v>
      </c>
      <c r="L27" s="16" t="s">
        <v>149</v>
      </c>
      <c r="M27" s="13" t="s">
        <v>41</v>
      </c>
      <c r="N27" s="12"/>
    </row>
    <row r="28" spans="1:14" ht="36" x14ac:dyDescent="0.25">
      <c r="A28" s="13" t="s">
        <v>150</v>
      </c>
      <c r="B28" s="12" t="s">
        <v>34</v>
      </c>
      <c r="C28" s="14" t="s">
        <v>151</v>
      </c>
      <c r="D28" s="14" t="s">
        <v>138</v>
      </c>
      <c r="E28" s="14" t="s">
        <v>67</v>
      </c>
      <c r="F28" s="14" t="s">
        <v>37</v>
      </c>
      <c r="G28" s="14" t="s">
        <v>37</v>
      </c>
      <c r="H28" s="15" t="s">
        <v>152</v>
      </c>
      <c r="I28" s="16">
        <v>9.56</v>
      </c>
      <c r="J28" s="16" t="s">
        <v>153</v>
      </c>
      <c r="K28" s="17">
        <v>10.994</v>
      </c>
      <c r="L28" s="16" t="s">
        <v>149</v>
      </c>
      <c r="M28" s="13" t="s">
        <v>41</v>
      </c>
      <c r="N28" s="12"/>
    </row>
    <row r="29" spans="1:14" ht="36" x14ac:dyDescent="0.2">
      <c r="A29" s="13" t="s">
        <v>154</v>
      </c>
      <c r="B29" s="12" t="s">
        <v>34</v>
      </c>
      <c r="C29" s="14" t="s">
        <v>155</v>
      </c>
      <c r="D29" s="14" t="s">
        <v>156</v>
      </c>
      <c r="E29" s="14" t="s">
        <v>67</v>
      </c>
      <c r="F29" s="14" t="s">
        <v>37</v>
      </c>
      <c r="G29" s="14" t="s">
        <v>37</v>
      </c>
      <c r="H29" s="15" t="s">
        <v>157</v>
      </c>
      <c r="I29" s="16">
        <v>1.48</v>
      </c>
      <c r="J29" s="16" t="s">
        <v>158</v>
      </c>
      <c r="K29" s="17">
        <v>1.702</v>
      </c>
      <c r="L29" s="19" t="s">
        <v>40</v>
      </c>
      <c r="M29" s="13" t="s">
        <v>41</v>
      </c>
      <c r="N29" s="12"/>
    </row>
    <row r="30" spans="1:14" ht="60" x14ac:dyDescent="0.2">
      <c r="A30" s="13" t="s">
        <v>159</v>
      </c>
      <c r="B30" s="12" t="s">
        <v>34</v>
      </c>
      <c r="C30" s="14" t="s">
        <v>160</v>
      </c>
      <c r="D30" s="14" t="s">
        <v>161</v>
      </c>
      <c r="E30" s="14" t="s">
        <v>67</v>
      </c>
      <c r="F30" s="14" t="s">
        <v>37</v>
      </c>
      <c r="G30" s="14" t="s">
        <v>37</v>
      </c>
      <c r="H30" s="15" t="s">
        <v>77</v>
      </c>
      <c r="I30" s="16">
        <v>2.17</v>
      </c>
      <c r="J30" s="16" t="s">
        <v>78</v>
      </c>
      <c r="K30" s="17">
        <v>2.4954999999999998</v>
      </c>
      <c r="L30" s="19" t="s">
        <v>40</v>
      </c>
      <c r="M30" s="13" t="s">
        <v>41</v>
      </c>
      <c r="N30" s="12"/>
    </row>
    <row r="31" spans="1:14" ht="36" x14ac:dyDescent="0.2">
      <c r="A31" s="13" t="s">
        <v>162</v>
      </c>
      <c r="B31" s="12" t="s">
        <v>34</v>
      </c>
      <c r="C31" s="14" t="s">
        <v>163</v>
      </c>
      <c r="D31" s="14" t="s">
        <v>164</v>
      </c>
      <c r="E31" s="14" t="s">
        <v>67</v>
      </c>
      <c r="F31" s="14" t="s">
        <v>37</v>
      </c>
      <c r="G31" s="14" t="s">
        <v>37</v>
      </c>
      <c r="H31" s="15" t="s">
        <v>165</v>
      </c>
      <c r="I31" s="16">
        <v>1.74</v>
      </c>
      <c r="J31" s="16" t="s">
        <v>166</v>
      </c>
      <c r="K31" s="17">
        <v>2.0009999999999999</v>
      </c>
      <c r="L31" s="19" t="s">
        <v>40</v>
      </c>
      <c r="M31" s="13" t="s">
        <v>41</v>
      </c>
      <c r="N31" s="12"/>
    </row>
    <row r="32" spans="1:14" ht="60" x14ac:dyDescent="0.2">
      <c r="A32" s="13" t="s">
        <v>167</v>
      </c>
      <c r="B32" s="12" t="s">
        <v>34</v>
      </c>
      <c r="C32" s="14" t="s">
        <v>168</v>
      </c>
      <c r="D32" s="14" t="s">
        <v>169</v>
      </c>
      <c r="E32" s="14" t="s">
        <v>67</v>
      </c>
      <c r="F32" s="14" t="s">
        <v>37</v>
      </c>
      <c r="G32" s="14" t="s">
        <v>37</v>
      </c>
      <c r="H32" s="15" t="s">
        <v>170</v>
      </c>
      <c r="I32" s="16">
        <v>2.35</v>
      </c>
      <c r="J32" s="16" t="s">
        <v>171</v>
      </c>
      <c r="K32" s="17">
        <v>2.7025000000000001</v>
      </c>
      <c r="L32" s="19" t="s">
        <v>40</v>
      </c>
      <c r="M32" s="13" t="s">
        <v>41</v>
      </c>
      <c r="N32" s="12"/>
    </row>
    <row r="33" spans="1:14" ht="36" x14ac:dyDescent="0.2">
      <c r="A33" s="13" t="s">
        <v>172</v>
      </c>
      <c r="B33" s="12" t="s">
        <v>34</v>
      </c>
      <c r="C33" s="14" t="s">
        <v>173</v>
      </c>
      <c r="D33" s="14" t="s">
        <v>174</v>
      </c>
      <c r="E33" s="14" t="s">
        <v>67</v>
      </c>
      <c r="F33" s="14" t="s">
        <v>37</v>
      </c>
      <c r="G33" s="14" t="s">
        <v>37</v>
      </c>
      <c r="H33" s="15" t="s">
        <v>175</v>
      </c>
      <c r="I33" s="16">
        <v>1.65</v>
      </c>
      <c r="J33" s="16" t="s">
        <v>176</v>
      </c>
      <c r="K33" s="17">
        <v>1.8975</v>
      </c>
      <c r="L33" s="19" t="s">
        <v>40</v>
      </c>
      <c r="M33" s="13" t="s">
        <v>41</v>
      </c>
      <c r="N33" s="12"/>
    </row>
    <row r="34" spans="1:14" ht="48" x14ac:dyDescent="0.2">
      <c r="A34" s="13" t="s">
        <v>177</v>
      </c>
      <c r="B34" s="12" t="s">
        <v>34</v>
      </c>
      <c r="C34" s="14" t="s">
        <v>178</v>
      </c>
      <c r="D34" s="14" t="s">
        <v>179</v>
      </c>
      <c r="E34" s="14" t="s">
        <v>67</v>
      </c>
      <c r="F34" s="14" t="s">
        <v>37</v>
      </c>
      <c r="G34" s="14" t="s">
        <v>37</v>
      </c>
      <c r="H34" s="15" t="s">
        <v>180</v>
      </c>
      <c r="I34" s="16">
        <v>2</v>
      </c>
      <c r="J34" s="16" t="s">
        <v>181</v>
      </c>
      <c r="K34" s="17">
        <v>2.2999999999999998</v>
      </c>
      <c r="L34" s="19" t="s">
        <v>40</v>
      </c>
      <c r="M34" s="13" t="s">
        <v>41</v>
      </c>
      <c r="N34" s="12"/>
    </row>
    <row r="35" spans="1:14" ht="48" x14ac:dyDescent="0.2">
      <c r="A35" s="13" t="s">
        <v>182</v>
      </c>
      <c r="B35" s="12" t="s">
        <v>34</v>
      </c>
      <c r="C35" s="14" t="s">
        <v>183</v>
      </c>
      <c r="D35" s="14" t="s">
        <v>184</v>
      </c>
      <c r="E35" s="14" t="s">
        <v>67</v>
      </c>
      <c r="F35" s="14" t="s">
        <v>37</v>
      </c>
      <c r="G35" s="14" t="s">
        <v>37</v>
      </c>
      <c r="H35" s="15" t="s">
        <v>165</v>
      </c>
      <c r="I35" s="16">
        <v>1.74</v>
      </c>
      <c r="J35" s="16" t="s">
        <v>166</v>
      </c>
      <c r="K35" s="17">
        <v>2.0009999999999999</v>
      </c>
      <c r="L35" s="19" t="s">
        <v>40</v>
      </c>
      <c r="M35" s="13" t="s">
        <v>41</v>
      </c>
      <c r="N35" s="12"/>
    </row>
    <row r="36" spans="1:14" ht="72" x14ac:dyDescent="0.2">
      <c r="A36" s="13" t="s">
        <v>185</v>
      </c>
      <c r="B36" s="12" t="s">
        <v>34</v>
      </c>
      <c r="C36" s="14" t="s">
        <v>186</v>
      </c>
      <c r="D36" s="14" t="s">
        <v>187</v>
      </c>
      <c r="E36" s="14" t="s">
        <v>67</v>
      </c>
      <c r="F36" s="14" t="s">
        <v>37</v>
      </c>
      <c r="G36" s="14" t="s">
        <v>37</v>
      </c>
      <c r="H36" s="15" t="s">
        <v>77</v>
      </c>
      <c r="I36" s="16">
        <v>2.17</v>
      </c>
      <c r="J36" s="16" t="s">
        <v>78</v>
      </c>
      <c r="K36" s="17">
        <v>2.4954999999999998</v>
      </c>
      <c r="L36" s="19" t="s">
        <v>40</v>
      </c>
      <c r="M36" s="13" t="s">
        <v>41</v>
      </c>
      <c r="N36" s="12"/>
    </row>
    <row r="37" spans="1:14" ht="36" x14ac:dyDescent="0.2">
      <c r="A37" s="13" t="s">
        <v>188</v>
      </c>
      <c r="B37" s="12" t="s">
        <v>34</v>
      </c>
      <c r="C37" s="14" t="s">
        <v>189</v>
      </c>
      <c r="D37" s="14" t="s">
        <v>190</v>
      </c>
      <c r="E37" s="14" t="s">
        <v>67</v>
      </c>
      <c r="F37" s="14" t="s">
        <v>37</v>
      </c>
      <c r="G37" s="14" t="s">
        <v>37</v>
      </c>
      <c r="H37" s="15" t="s">
        <v>175</v>
      </c>
      <c r="I37" s="16">
        <v>1.65</v>
      </c>
      <c r="J37" s="16" t="s">
        <v>176</v>
      </c>
      <c r="K37" s="17">
        <v>1.8975</v>
      </c>
      <c r="L37" s="19" t="s">
        <v>40</v>
      </c>
      <c r="M37" s="13" t="s">
        <v>41</v>
      </c>
      <c r="N37" s="12"/>
    </row>
    <row r="38" spans="1:14" ht="48" x14ac:dyDescent="0.2">
      <c r="A38" s="13" t="s">
        <v>191</v>
      </c>
      <c r="B38" s="12" t="s">
        <v>34</v>
      </c>
      <c r="C38" s="14" t="s">
        <v>192</v>
      </c>
      <c r="D38" s="14" t="s">
        <v>193</v>
      </c>
      <c r="E38" s="14" t="s">
        <v>67</v>
      </c>
      <c r="F38" s="14" t="s">
        <v>37</v>
      </c>
      <c r="G38" s="14" t="s">
        <v>37</v>
      </c>
      <c r="H38" s="15" t="s">
        <v>77</v>
      </c>
      <c r="I38" s="16">
        <v>2.17</v>
      </c>
      <c r="J38" s="16" t="s">
        <v>78</v>
      </c>
      <c r="K38" s="17">
        <v>2.4954999999999998</v>
      </c>
      <c r="L38" s="19" t="s">
        <v>40</v>
      </c>
      <c r="M38" s="13" t="s">
        <v>41</v>
      </c>
      <c r="N38" s="12"/>
    </row>
    <row r="39" spans="1:14" ht="60" x14ac:dyDescent="0.2">
      <c r="A39" s="13" t="s">
        <v>194</v>
      </c>
      <c r="B39" s="12" t="s">
        <v>34</v>
      </c>
      <c r="C39" s="14" t="s">
        <v>195</v>
      </c>
      <c r="D39" s="14" t="s">
        <v>196</v>
      </c>
      <c r="E39" s="14" t="s">
        <v>67</v>
      </c>
      <c r="F39" s="14" t="s">
        <v>37</v>
      </c>
      <c r="G39" s="14" t="s">
        <v>37</v>
      </c>
      <c r="H39" s="15" t="s">
        <v>77</v>
      </c>
      <c r="I39" s="16">
        <v>2.17</v>
      </c>
      <c r="J39" s="16" t="s">
        <v>78</v>
      </c>
      <c r="K39" s="17">
        <v>2.4954999999999998</v>
      </c>
      <c r="L39" s="19" t="s">
        <v>40</v>
      </c>
      <c r="M39" s="13" t="s">
        <v>41</v>
      </c>
      <c r="N39" s="12"/>
    </row>
    <row r="40" spans="1:14" ht="60" x14ac:dyDescent="0.2">
      <c r="A40" s="13" t="s">
        <v>197</v>
      </c>
      <c r="B40" s="12" t="s">
        <v>34</v>
      </c>
      <c r="C40" s="14" t="s">
        <v>198</v>
      </c>
      <c r="D40" s="14" t="s">
        <v>196</v>
      </c>
      <c r="E40" s="14" t="s">
        <v>67</v>
      </c>
      <c r="F40" s="14" t="s">
        <v>37</v>
      </c>
      <c r="G40" s="14" t="s">
        <v>37</v>
      </c>
      <c r="H40" s="15" t="s">
        <v>199</v>
      </c>
      <c r="I40" s="16">
        <v>2.5</v>
      </c>
      <c r="J40" s="16" t="s">
        <v>200</v>
      </c>
      <c r="K40" s="17">
        <v>2.875</v>
      </c>
      <c r="L40" s="19" t="s">
        <v>40</v>
      </c>
      <c r="M40" s="13" t="s">
        <v>41</v>
      </c>
      <c r="N40" s="12"/>
    </row>
    <row r="41" spans="1:14" ht="72" x14ac:dyDescent="0.2">
      <c r="A41" s="13" t="s">
        <v>201</v>
      </c>
      <c r="B41" s="12" t="s">
        <v>34</v>
      </c>
      <c r="C41" s="14" t="s">
        <v>202</v>
      </c>
      <c r="D41" s="14" t="s">
        <v>203</v>
      </c>
      <c r="E41" s="14" t="s">
        <v>67</v>
      </c>
      <c r="F41" s="14" t="s">
        <v>37</v>
      </c>
      <c r="G41" s="14" t="s">
        <v>37</v>
      </c>
      <c r="H41" s="15" t="s">
        <v>77</v>
      </c>
      <c r="I41" s="16">
        <v>2.17</v>
      </c>
      <c r="J41" s="16" t="s">
        <v>78</v>
      </c>
      <c r="K41" s="17">
        <v>2.4954999999999998</v>
      </c>
      <c r="L41" s="19" t="s">
        <v>40</v>
      </c>
      <c r="M41" s="13" t="s">
        <v>41</v>
      </c>
      <c r="N41" s="12"/>
    </row>
    <row r="42" spans="1:14" ht="36" x14ac:dyDescent="0.2">
      <c r="A42" s="13" t="s">
        <v>204</v>
      </c>
      <c r="B42" s="12" t="s">
        <v>34</v>
      </c>
      <c r="C42" s="14" t="s">
        <v>205</v>
      </c>
      <c r="D42" s="14" t="s">
        <v>206</v>
      </c>
      <c r="E42" s="14" t="s">
        <v>67</v>
      </c>
      <c r="F42" s="14" t="s">
        <v>37</v>
      </c>
      <c r="G42" s="14" t="s">
        <v>37</v>
      </c>
      <c r="H42" s="15" t="s">
        <v>165</v>
      </c>
      <c r="I42" s="16">
        <v>1.74</v>
      </c>
      <c r="J42" s="16" t="s">
        <v>166</v>
      </c>
      <c r="K42" s="17">
        <v>2.0009999999999999</v>
      </c>
      <c r="L42" s="19" t="s">
        <v>40</v>
      </c>
      <c r="M42" s="13" t="s">
        <v>41</v>
      </c>
      <c r="N42" s="12"/>
    </row>
    <row r="43" spans="1:14" ht="36" x14ac:dyDescent="0.2">
      <c r="A43" s="13" t="s">
        <v>207</v>
      </c>
      <c r="B43" s="12" t="s">
        <v>34</v>
      </c>
      <c r="C43" s="14" t="s">
        <v>208</v>
      </c>
      <c r="D43" s="14" t="s">
        <v>209</v>
      </c>
      <c r="E43" s="14" t="s">
        <v>67</v>
      </c>
      <c r="F43" s="14" t="s">
        <v>37</v>
      </c>
      <c r="G43" s="14" t="s">
        <v>37</v>
      </c>
      <c r="H43" s="15" t="s">
        <v>77</v>
      </c>
      <c r="I43" s="16">
        <v>2.17</v>
      </c>
      <c r="J43" s="16" t="s">
        <v>78</v>
      </c>
      <c r="K43" s="17">
        <v>2.4954999999999998</v>
      </c>
      <c r="L43" s="19" t="s">
        <v>40</v>
      </c>
      <c r="M43" s="13" t="s">
        <v>41</v>
      </c>
      <c r="N43" s="12"/>
    </row>
    <row r="44" spans="1:14" ht="48" x14ac:dyDescent="0.2">
      <c r="A44" s="13" t="s">
        <v>210</v>
      </c>
      <c r="B44" s="12" t="s">
        <v>34</v>
      </c>
      <c r="C44" s="14" t="s">
        <v>211</v>
      </c>
      <c r="D44" s="14" t="s">
        <v>212</v>
      </c>
      <c r="E44" s="14" t="s">
        <v>67</v>
      </c>
      <c r="F44" s="14" t="s">
        <v>37</v>
      </c>
      <c r="G44" s="14" t="s">
        <v>37</v>
      </c>
      <c r="H44" s="15" t="s">
        <v>213</v>
      </c>
      <c r="I44" s="16">
        <v>2.6</v>
      </c>
      <c r="J44" s="16" t="s">
        <v>214</v>
      </c>
      <c r="K44" s="17">
        <v>2.99</v>
      </c>
      <c r="L44" s="19" t="s">
        <v>40</v>
      </c>
      <c r="M44" s="13" t="s">
        <v>41</v>
      </c>
      <c r="N44" s="12"/>
    </row>
    <row r="45" spans="1:14" ht="36" x14ac:dyDescent="0.2">
      <c r="A45" s="13" t="s">
        <v>215</v>
      </c>
      <c r="B45" s="12" t="s">
        <v>34</v>
      </c>
      <c r="C45" s="14" t="s">
        <v>216</v>
      </c>
      <c r="D45" s="14" t="s">
        <v>217</v>
      </c>
      <c r="E45" s="14" t="s">
        <v>67</v>
      </c>
      <c r="F45" s="14" t="s">
        <v>37</v>
      </c>
      <c r="G45" s="14" t="s">
        <v>37</v>
      </c>
      <c r="H45" s="15" t="s">
        <v>218</v>
      </c>
      <c r="I45" s="16">
        <v>0.43</v>
      </c>
      <c r="J45" s="16" t="s">
        <v>219</v>
      </c>
      <c r="K45" s="17">
        <v>0.4945</v>
      </c>
      <c r="L45" s="19" t="s">
        <v>40</v>
      </c>
      <c r="M45" s="13" t="s">
        <v>41</v>
      </c>
      <c r="N45" s="12"/>
    </row>
    <row r="46" spans="1:14" ht="36" x14ac:dyDescent="0.2">
      <c r="A46" s="13" t="s">
        <v>220</v>
      </c>
      <c r="B46" s="12" t="s">
        <v>34</v>
      </c>
      <c r="C46" s="14" t="s">
        <v>221</v>
      </c>
      <c r="D46" s="14" t="s">
        <v>222</v>
      </c>
      <c r="E46" s="14" t="s">
        <v>67</v>
      </c>
      <c r="F46" s="14" t="s">
        <v>37</v>
      </c>
      <c r="G46" s="14" t="s">
        <v>37</v>
      </c>
      <c r="H46" s="15" t="s">
        <v>223</v>
      </c>
      <c r="I46" s="16">
        <v>0.87</v>
      </c>
      <c r="J46" s="16" t="s">
        <v>224</v>
      </c>
      <c r="K46" s="17">
        <v>1.0004999999999999</v>
      </c>
      <c r="L46" s="19" t="s">
        <v>40</v>
      </c>
      <c r="M46" s="13" t="s">
        <v>41</v>
      </c>
      <c r="N46" s="12"/>
    </row>
    <row r="47" spans="1:14" ht="36" x14ac:dyDescent="0.25">
      <c r="A47" s="13" t="s">
        <v>225</v>
      </c>
      <c r="B47" s="12" t="s">
        <v>34</v>
      </c>
      <c r="C47" s="14" t="s">
        <v>226</v>
      </c>
      <c r="D47" s="14" t="s">
        <v>227</v>
      </c>
      <c r="E47" s="14" t="s">
        <v>67</v>
      </c>
      <c r="F47" s="14" t="s">
        <v>37</v>
      </c>
      <c r="G47" s="14" t="s">
        <v>37</v>
      </c>
      <c r="H47" s="15" t="s">
        <v>228</v>
      </c>
      <c r="I47" s="16">
        <v>13.26</v>
      </c>
      <c r="J47" s="16" t="s">
        <v>229</v>
      </c>
      <c r="K47" s="17">
        <v>15.249000000000001</v>
      </c>
      <c r="L47" s="16" t="s">
        <v>230</v>
      </c>
      <c r="M47" s="13" t="s">
        <v>41</v>
      </c>
      <c r="N47" s="12"/>
    </row>
    <row r="48" spans="1:14" ht="36" x14ac:dyDescent="0.25">
      <c r="A48" s="13" t="s">
        <v>231</v>
      </c>
      <c r="B48" s="12" t="s">
        <v>34</v>
      </c>
      <c r="C48" s="14" t="s">
        <v>232</v>
      </c>
      <c r="D48" s="14" t="s">
        <v>227</v>
      </c>
      <c r="E48" s="14" t="s">
        <v>67</v>
      </c>
      <c r="F48" s="14" t="s">
        <v>37</v>
      </c>
      <c r="G48" s="14" t="s">
        <v>37</v>
      </c>
      <c r="H48" s="15" t="s">
        <v>233</v>
      </c>
      <c r="I48" s="16">
        <v>7.83</v>
      </c>
      <c r="J48" s="16" t="s">
        <v>234</v>
      </c>
      <c r="K48" s="17">
        <v>9.0045000000000002</v>
      </c>
      <c r="L48" s="16" t="s">
        <v>230</v>
      </c>
      <c r="M48" s="13" t="s">
        <v>41</v>
      </c>
      <c r="N48" s="12"/>
    </row>
    <row r="49" spans="1:14" ht="36" x14ac:dyDescent="0.2">
      <c r="A49" s="13" t="s">
        <v>235</v>
      </c>
      <c r="B49" s="12" t="s">
        <v>34</v>
      </c>
      <c r="C49" s="14" t="s">
        <v>236</v>
      </c>
      <c r="D49" s="14" t="s">
        <v>237</v>
      </c>
      <c r="E49" s="14" t="s">
        <v>67</v>
      </c>
      <c r="F49" s="14" t="s">
        <v>37</v>
      </c>
      <c r="G49" s="14" t="s">
        <v>37</v>
      </c>
      <c r="H49" s="15" t="s">
        <v>238</v>
      </c>
      <c r="I49" s="16">
        <v>6.09</v>
      </c>
      <c r="J49" s="16" t="s">
        <v>239</v>
      </c>
      <c r="K49" s="17">
        <v>7.0034999999999998</v>
      </c>
      <c r="L49" s="19" t="s">
        <v>40</v>
      </c>
      <c r="M49" s="13" t="s">
        <v>41</v>
      </c>
      <c r="N49" s="12"/>
    </row>
    <row r="50" spans="1:14" ht="36" x14ac:dyDescent="0.25">
      <c r="A50" s="20" t="s">
        <v>240</v>
      </c>
      <c r="B50" s="12" t="s">
        <v>34</v>
      </c>
      <c r="C50" s="14" t="s">
        <v>241</v>
      </c>
      <c r="D50" s="14" t="s">
        <v>237</v>
      </c>
      <c r="E50" s="14" t="s">
        <v>67</v>
      </c>
      <c r="F50" s="14" t="s">
        <v>37</v>
      </c>
      <c r="G50" s="14" t="s">
        <v>37</v>
      </c>
      <c r="H50" s="15" t="s">
        <v>242</v>
      </c>
      <c r="I50" s="16">
        <v>14.78</v>
      </c>
      <c r="J50" s="16" t="s">
        <v>243</v>
      </c>
      <c r="K50" s="17">
        <v>16.997</v>
      </c>
      <c r="L50" s="16" t="s">
        <v>149</v>
      </c>
      <c r="M50" s="13" t="s">
        <v>41</v>
      </c>
      <c r="N50" s="12"/>
    </row>
    <row r="51" spans="1:14" ht="36" x14ac:dyDescent="0.2">
      <c r="A51" s="20" t="s">
        <v>244</v>
      </c>
      <c r="B51" s="12" t="s">
        <v>34</v>
      </c>
      <c r="C51" s="14" t="s">
        <v>245</v>
      </c>
      <c r="D51" s="14" t="s">
        <v>237</v>
      </c>
      <c r="E51" s="14" t="s">
        <v>67</v>
      </c>
      <c r="F51" s="14" t="s">
        <v>37</v>
      </c>
      <c r="G51" s="14" t="s">
        <v>37</v>
      </c>
      <c r="H51" s="15" t="s">
        <v>110</v>
      </c>
      <c r="I51" s="16">
        <v>1.3</v>
      </c>
      <c r="J51" s="16" t="s">
        <v>111</v>
      </c>
      <c r="K51" s="17">
        <v>1.4950000000000001</v>
      </c>
      <c r="L51" s="19" t="s">
        <v>40</v>
      </c>
      <c r="M51" s="13" t="s">
        <v>41</v>
      </c>
      <c r="N51" s="12"/>
    </row>
    <row r="52" spans="1:14" ht="36" x14ac:dyDescent="0.2">
      <c r="A52" s="13" t="s">
        <v>246</v>
      </c>
      <c r="B52" s="12" t="s">
        <v>34</v>
      </c>
      <c r="C52" s="14" t="s">
        <v>247</v>
      </c>
      <c r="D52" s="14" t="s">
        <v>248</v>
      </c>
      <c r="E52" s="14" t="s">
        <v>67</v>
      </c>
      <c r="F52" s="14" t="s">
        <v>37</v>
      </c>
      <c r="G52" s="14" t="s">
        <v>37</v>
      </c>
      <c r="H52" s="15" t="s">
        <v>218</v>
      </c>
      <c r="I52" s="16">
        <v>0.43</v>
      </c>
      <c r="J52" s="16" t="s">
        <v>219</v>
      </c>
      <c r="K52" s="17">
        <v>0.4945</v>
      </c>
      <c r="L52" s="19" t="s">
        <v>40</v>
      </c>
      <c r="M52" s="13" t="s">
        <v>41</v>
      </c>
      <c r="N52" s="12"/>
    </row>
    <row r="53" spans="1:14" ht="36" x14ac:dyDescent="0.2">
      <c r="A53" s="13" t="s">
        <v>249</v>
      </c>
      <c r="B53" s="12" t="s">
        <v>34</v>
      </c>
      <c r="C53" s="14" t="s">
        <v>250</v>
      </c>
      <c r="D53" s="14" t="s">
        <v>248</v>
      </c>
      <c r="E53" s="14" t="s">
        <v>67</v>
      </c>
      <c r="F53" s="14" t="s">
        <v>37</v>
      </c>
      <c r="G53" s="14" t="s">
        <v>37</v>
      </c>
      <c r="H53" s="15" t="s">
        <v>251</v>
      </c>
      <c r="I53" s="16">
        <v>3.65</v>
      </c>
      <c r="J53" s="16" t="s">
        <v>252</v>
      </c>
      <c r="K53" s="17">
        <v>4.1974999999999998</v>
      </c>
      <c r="L53" s="19" t="s">
        <v>40</v>
      </c>
      <c r="M53" s="13" t="s">
        <v>41</v>
      </c>
      <c r="N53" s="12"/>
    </row>
    <row r="54" spans="1:14" ht="36" x14ac:dyDescent="0.2">
      <c r="A54" s="13" t="s">
        <v>253</v>
      </c>
      <c r="B54" s="12" t="s">
        <v>34</v>
      </c>
      <c r="C54" s="14" t="s">
        <v>254</v>
      </c>
      <c r="D54" s="14" t="s">
        <v>255</v>
      </c>
      <c r="E54" s="14" t="s">
        <v>67</v>
      </c>
      <c r="F54" s="14" t="s">
        <v>37</v>
      </c>
      <c r="G54" s="14" t="s">
        <v>37</v>
      </c>
      <c r="H54" s="15" t="s">
        <v>256</v>
      </c>
      <c r="I54" s="16">
        <v>1.22</v>
      </c>
      <c r="J54" s="16" t="s">
        <v>257</v>
      </c>
      <c r="K54" s="17">
        <v>1.403</v>
      </c>
      <c r="L54" s="19" t="s">
        <v>40</v>
      </c>
      <c r="M54" s="13" t="s">
        <v>41</v>
      </c>
      <c r="N54" s="12"/>
    </row>
    <row r="55" spans="1:14" ht="36" x14ac:dyDescent="0.25">
      <c r="A55" s="13" t="s">
        <v>258</v>
      </c>
      <c r="B55" s="12" t="s">
        <v>34</v>
      </c>
      <c r="C55" s="14" t="s">
        <v>259</v>
      </c>
      <c r="D55" s="14" t="s">
        <v>260</v>
      </c>
      <c r="E55" s="14" t="s">
        <v>67</v>
      </c>
      <c r="F55" s="14" t="s">
        <v>37</v>
      </c>
      <c r="G55" s="14" t="s">
        <v>37</v>
      </c>
      <c r="H55" s="15" t="s">
        <v>261</v>
      </c>
      <c r="I55" s="16">
        <v>0.7</v>
      </c>
      <c r="J55" s="16" t="s">
        <v>262</v>
      </c>
      <c r="K55" s="17">
        <v>0.80500000000000005</v>
      </c>
      <c r="L55" s="16" t="s">
        <v>230</v>
      </c>
      <c r="M55" s="13" t="s">
        <v>41</v>
      </c>
      <c r="N55" s="12"/>
    </row>
    <row r="56" spans="1:14" ht="36" x14ac:dyDescent="0.25">
      <c r="A56" s="13" t="s">
        <v>263</v>
      </c>
      <c r="B56" s="12" t="s">
        <v>34</v>
      </c>
      <c r="C56" s="14" t="s">
        <v>264</v>
      </c>
      <c r="D56" s="14" t="s">
        <v>265</v>
      </c>
      <c r="E56" s="14" t="s">
        <v>67</v>
      </c>
      <c r="F56" s="14" t="s">
        <v>37</v>
      </c>
      <c r="G56" s="14" t="s">
        <v>37</v>
      </c>
      <c r="H56" s="15" t="s">
        <v>266</v>
      </c>
      <c r="I56" s="16">
        <v>13.04</v>
      </c>
      <c r="J56" s="16" t="s">
        <v>267</v>
      </c>
      <c r="K56" s="17">
        <v>14.996</v>
      </c>
      <c r="L56" s="16" t="s">
        <v>107</v>
      </c>
      <c r="M56" s="13" t="s">
        <v>41</v>
      </c>
      <c r="N56" s="12"/>
    </row>
    <row r="57" spans="1:14" ht="36" x14ac:dyDescent="0.2">
      <c r="A57" s="20" t="s">
        <v>268</v>
      </c>
      <c r="B57" s="12" t="s">
        <v>34</v>
      </c>
      <c r="C57" s="14" t="s">
        <v>269</v>
      </c>
      <c r="D57" s="14" t="s">
        <v>270</v>
      </c>
      <c r="E57" s="14" t="s">
        <v>67</v>
      </c>
      <c r="F57" s="14" t="s">
        <v>37</v>
      </c>
      <c r="G57" s="14" t="s">
        <v>37</v>
      </c>
      <c r="H57" s="15" t="s">
        <v>271</v>
      </c>
      <c r="I57" s="16">
        <v>6.96</v>
      </c>
      <c r="J57" s="16" t="s">
        <v>272</v>
      </c>
      <c r="K57" s="17">
        <v>8.0039999999999996</v>
      </c>
      <c r="L57" s="19" t="s">
        <v>40</v>
      </c>
      <c r="M57" s="13" t="s">
        <v>41</v>
      </c>
      <c r="N57" s="12"/>
    </row>
    <row r="58" spans="1:14" ht="36" x14ac:dyDescent="0.2">
      <c r="A58" s="13" t="s">
        <v>273</v>
      </c>
      <c r="B58" s="12" t="s">
        <v>34</v>
      </c>
      <c r="C58" s="14" t="s">
        <v>274</v>
      </c>
      <c r="D58" s="14" t="s">
        <v>270</v>
      </c>
      <c r="E58" s="14" t="s">
        <v>67</v>
      </c>
      <c r="F58" s="14" t="s">
        <v>37</v>
      </c>
      <c r="G58" s="14" t="s">
        <v>37</v>
      </c>
      <c r="H58" s="15" t="s">
        <v>275</v>
      </c>
      <c r="I58" s="16">
        <v>6.52</v>
      </c>
      <c r="J58" s="16" t="s">
        <v>276</v>
      </c>
      <c r="K58" s="17">
        <v>7.4980000000000002</v>
      </c>
      <c r="L58" s="19" t="s">
        <v>40</v>
      </c>
      <c r="M58" s="13" t="s">
        <v>41</v>
      </c>
      <c r="N58" s="12"/>
    </row>
    <row r="59" spans="1:14" ht="36" x14ac:dyDescent="0.2">
      <c r="A59" s="13" t="s">
        <v>277</v>
      </c>
      <c r="B59" s="12" t="s">
        <v>34</v>
      </c>
      <c r="C59" s="14" t="s">
        <v>278</v>
      </c>
      <c r="D59" s="14" t="s">
        <v>37</v>
      </c>
      <c r="E59" s="14" t="s">
        <v>67</v>
      </c>
      <c r="F59" s="14" t="s">
        <v>37</v>
      </c>
      <c r="G59" s="14" t="s">
        <v>37</v>
      </c>
      <c r="H59" s="15" t="s">
        <v>279</v>
      </c>
      <c r="I59" s="16">
        <v>3.48</v>
      </c>
      <c r="J59" s="16" t="s">
        <v>280</v>
      </c>
      <c r="K59" s="17">
        <v>4.0019999999999998</v>
      </c>
      <c r="L59" s="19" t="s">
        <v>40</v>
      </c>
      <c r="M59" s="13" t="s">
        <v>41</v>
      </c>
      <c r="N59" s="12"/>
    </row>
    <row r="60" spans="1:14" ht="36" x14ac:dyDescent="0.2">
      <c r="A60" s="20" t="s">
        <v>281</v>
      </c>
      <c r="B60" s="12" t="s">
        <v>34</v>
      </c>
      <c r="C60" s="14" t="s">
        <v>282</v>
      </c>
      <c r="D60" s="14" t="s">
        <v>283</v>
      </c>
      <c r="E60" s="14" t="s">
        <v>67</v>
      </c>
      <c r="F60" s="14" t="s">
        <v>37</v>
      </c>
      <c r="G60" s="14" t="s">
        <v>37</v>
      </c>
      <c r="H60" s="15" t="s">
        <v>284</v>
      </c>
      <c r="I60" s="16">
        <v>0.65</v>
      </c>
      <c r="J60" s="16" t="s">
        <v>285</v>
      </c>
      <c r="K60" s="17">
        <v>0.74750000000000005</v>
      </c>
      <c r="L60" s="19" t="s">
        <v>40</v>
      </c>
      <c r="M60" s="13" t="s">
        <v>41</v>
      </c>
      <c r="N60" s="12"/>
    </row>
    <row r="61" spans="1:14" ht="36" x14ac:dyDescent="0.25">
      <c r="A61" s="20" t="s">
        <v>286</v>
      </c>
      <c r="B61" s="12" t="s">
        <v>34</v>
      </c>
      <c r="C61" s="14" t="s">
        <v>287</v>
      </c>
      <c r="D61" s="14" t="s">
        <v>283</v>
      </c>
      <c r="E61" s="14" t="s">
        <v>67</v>
      </c>
      <c r="F61" s="14" t="s">
        <v>37</v>
      </c>
      <c r="G61" s="14" t="s">
        <v>37</v>
      </c>
      <c r="H61" s="15" t="s">
        <v>288</v>
      </c>
      <c r="I61" s="16">
        <v>5.52</v>
      </c>
      <c r="J61" s="16" t="s">
        <v>289</v>
      </c>
      <c r="K61" s="17">
        <v>6.3479999999999999</v>
      </c>
      <c r="L61" s="16" t="s">
        <v>149</v>
      </c>
      <c r="M61" s="13" t="s">
        <v>41</v>
      </c>
      <c r="N61" s="12"/>
    </row>
    <row r="62" spans="1:14" ht="36" x14ac:dyDescent="0.25">
      <c r="A62" s="13" t="s">
        <v>290</v>
      </c>
      <c r="B62" s="12" t="s">
        <v>34</v>
      </c>
      <c r="C62" s="14" t="s">
        <v>291</v>
      </c>
      <c r="D62" s="14" t="s">
        <v>283</v>
      </c>
      <c r="E62" s="14" t="s">
        <v>67</v>
      </c>
      <c r="F62" s="14" t="s">
        <v>37</v>
      </c>
      <c r="G62" s="14" t="s">
        <v>37</v>
      </c>
      <c r="H62" s="15" t="s">
        <v>292</v>
      </c>
      <c r="I62" s="16">
        <v>11.3</v>
      </c>
      <c r="J62" s="16" t="s">
        <v>293</v>
      </c>
      <c r="K62" s="17">
        <v>12.994999999999999</v>
      </c>
      <c r="L62" s="16" t="s">
        <v>230</v>
      </c>
      <c r="M62" s="13" t="s">
        <v>41</v>
      </c>
      <c r="N62" s="12"/>
    </row>
    <row r="63" spans="1:14" ht="36" x14ac:dyDescent="0.2">
      <c r="A63" s="13" t="s">
        <v>294</v>
      </c>
      <c r="B63" s="12" t="s">
        <v>34</v>
      </c>
      <c r="C63" s="14" t="s">
        <v>295</v>
      </c>
      <c r="D63" s="14" t="s">
        <v>296</v>
      </c>
      <c r="E63" s="14" t="s">
        <v>67</v>
      </c>
      <c r="F63" s="14" t="s">
        <v>37</v>
      </c>
      <c r="G63" s="14" t="s">
        <v>37</v>
      </c>
      <c r="H63" s="15" t="s">
        <v>175</v>
      </c>
      <c r="I63" s="16">
        <v>1.65</v>
      </c>
      <c r="J63" s="16" t="s">
        <v>176</v>
      </c>
      <c r="K63" s="17">
        <v>1.8975</v>
      </c>
      <c r="L63" s="19" t="s">
        <v>40</v>
      </c>
      <c r="M63" s="13" t="s">
        <v>41</v>
      </c>
      <c r="N63" s="12"/>
    </row>
    <row r="64" spans="1:14" ht="36" x14ac:dyDescent="0.25">
      <c r="A64" s="13" t="s">
        <v>297</v>
      </c>
      <c r="B64" s="12" t="s">
        <v>34</v>
      </c>
      <c r="C64" s="14" t="s">
        <v>298</v>
      </c>
      <c r="D64" s="14" t="s">
        <v>296</v>
      </c>
      <c r="E64" s="14" t="s">
        <v>67</v>
      </c>
      <c r="F64" s="14" t="s">
        <v>37</v>
      </c>
      <c r="G64" s="14" t="s">
        <v>37</v>
      </c>
      <c r="H64" s="15" t="s">
        <v>299</v>
      </c>
      <c r="I64" s="16">
        <v>13.04</v>
      </c>
      <c r="J64" s="16" t="s">
        <v>300</v>
      </c>
      <c r="K64" s="17">
        <v>14.996</v>
      </c>
      <c r="L64" s="16" t="s">
        <v>149</v>
      </c>
      <c r="M64" s="13" t="s">
        <v>41</v>
      </c>
      <c r="N64" s="12"/>
    </row>
    <row r="65" spans="1:14" ht="36" x14ac:dyDescent="0.2">
      <c r="A65" s="13" t="s">
        <v>301</v>
      </c>
      <c r="B65" s="12" t="s">
        <v>34</v>
      </c>
      <c r="C65" s="14" t="s">
        <v>302</v>
      </c>
      <c r="D65" s="14" t="s">
        <v>303</v>
      </c>
      <c r="E65" s="14" t="s">
        <v>67</v>
      </c>
      <c r="F65" s="14" t="s">
        <v>37</v>
      </c>
      <c r="G65" s="14" t="s">
        <v>37</v>
      </c>
      <c r="H65" s="15" t="s">
        <v>170</v>
      </c>
      <c r="I65" s="16">
        <v>2.35</v>
      </c>
      <c r="J65" s="16" t="s">
        <v>171</v>
      </c>
      <c r="K65" s="17">
        <v>2.7025000000000001</v>
      </c>
      <c r="L65" s="19" t="s">
        <v>40</v>
      </c>
      <c r="M65" s="13" t="s">
        <v>41</v>
      </c>
      <c r="N65" s="12"/>
    </row>
    <row r="66" spans="1:14" ht="36" x14ac:dyDescent="0.2">
      <c r="A66" s="13" t="s">
        <v>304</v>
      </c>
      <c r="B66" s="12" t="s">
        <v>34</v>
      </c>
      <c r="C66" s="14" t="s">
        <v>305</v>
      </c>
      <c r="D66" s="14" t="s">
        <v>306</v>
      </c>
      <c r="E66" s="14" t="s">
        <v>67</v>
      </c>
      <c r="F66" s="14" t="s">
        <v>37</v>
      </c>
      <c r="G66" s="14" t="s">
        <v>37</v>
      </c>
      <c r="H66" s="15" t="s">
        <v>307</v>
      </c>
      <c r="I66" s="16">
        <v>2.4300000000000002</v>
      </c>
      <c r="J66" s="16" t="s">
        <v>308</v>
      </c>
      <c r="K66" s="17">
        <v>2.7945000000000002</v>
      </c>
      <c r="L66" s="19" t="s">
        <v>40</v>
      </c>
      <c r="M66" s="13" t="s">
        <v>41</v>
      </c>
      <c r="N66" s="12"/>
    </row>
    <row r="67" spans="1:14" ht="36" x14ac:dyDescent="0.25">
      <c r="A67" s="13" t="s">
        <v>309</v>
      </c>
      <c r="B67" s="12" t="s">
        <v>34</v>
      </c>
      <c r="C67" s="14" t="s">
        <v>310</v>
      </c>
      <c r="D67" s="14" t="s">
        <v>306</v>
      </c>
      <c r="E67" s="14" t="s">
        <v>67</v>
      </c>
      <c r="F67" s="14" t="s">
        <v>37</v>
      </c>
      <c r="G67" s="14" t="s">
        <v>37</v>
      </c>
      <c r="H67" s="15" t="s">
        <v>311</v>
      </c>
      <c r="I67" s="16">
        <v>3.48</v>
      </c>
      <c r="J67" s="16" t="s">
        <v>312</v>
      </c>
      <c r="K67" s="17">
        <v>4.0019999999999998</v>
      </c>
      <c r="L67" s="16" t="s">
        <v>230</v>
      </c>
      <c r="M67" s="13" t="s">
        <v>41</v>
      </c>
      <c r="N67" s="12"/>
    </row>
    <row r="68" spans="1:14" ht="36" x14ac:dyDescent="0.2">
      <c r="A68" s="13" t="s">
        <v>313</v>
      </c>
      <c r="B68" s="12" t="s">
        <v>34</v>
      </c>
      <c r="C68" s="14" t="s">
        <v>314</v>
      </c>
      <c r="D68" s="14" t="s">
        <v>315</v>
      </c>
      <c r="E68" s="14" t="s">
        <v>67</v>
      </c>
      <c r="F68" s="14" t="s">
        <v>37</v>
      </c>
      <c r="G68" s="14" t="s">
        <v>37</v>
      </c>
      <c r="H68" s="15" t="s">
        <v>316</v>
      </c>
      <c r="I68" s="16">
        <v>2.61</v>
      </c>
      <c r="J68" s="16" t="s">
        <v>317</v>
      </c>
      <c r="K68" s="17">
        <v>3.0015000000000001</v>
      </c>
      <c r="L68" s="19" t="s">
        <v>40</v>
      </c>
      <c r="M68" s="13" t="s">
        <v>41</v>
      </c>
      <c r="N68" s="12"/>
    </row>
    <row r="69" spans="1:14" ht="36" x14ac:dyDescent="0.25">
      <c r="A69" s="20" t="s">
        <v>318</v>
      </c>
      <c r="B69" s="12" t="s">
        <v>34</v>
      </c>
      <c r="C69" s="14" t="s">
        <v>319</v>
      </c>
      <c r="D69" s="14" t="s">
        <v>320</v>
      </c>
      <c r="E69" s="14" t="s">
        <v>67</v>
      </c>
      <c r="F69" s="14" t="s">
        <v>37</v>
      </c>
      <c r="G69" s="14" t="s">
        <v>321</v>
      </c>
      <c r="H69" s="15" t="s">
        <v>322</v>
      </c>
      <c r="I69" s="16">
        <v>3.3</v>
      </c>
      <c r="J69" s="16" t="s">
        <v>323</v>
      </c>
      <c r="K69" s="17">
        <v>3.7949999999999999</v>
      </c>
      <c r="L69" s="16" t="s">
        <v>149</v>
      </c>
      <c r="M69" s="13" t="s">
        <v>41</v>
      </c>
      <c r="N69" s="12"/>
    </row>
    <row r="70" spans="1:14" ht="36" x14ac:dyDescent="0.2">
      <c r="A70" s="13" t="s">
        <v>324</v>
      </c>
      <c r="B70" s="12" t="s">
        <v>34</v>
      </c>
      <c r="C70" s="14" t="s">
        <v>325</v>
      </c>
      <c r="D70" s="14" t="s">
        <v>326</v>
      </c>
      <c r="E70" s="14" t="s">
        <v>67</v>
      </c>
      <c r="F70" s="14" t="s">
        <v>37</v>
      </c>
      <c r="G70" s="14" t="s">
        <v>37</v>
      </c>
      <c r="H70" s="15" t="s">
        <v>327</v>
      </c>
      <c r="I70" s="16">
        <v>2.91</v>
      </c>
      <c r="J70" s="16" t="s">
        <v>328</v>
      </c>
      <c r="K70" s="17">
        <v>3.3464999999999998</v>
      </c>
      <c r="L70" s="19" t="s">
        <v>40</v>
      </c>
      <c r="M70" s="13" t="s">
        <v>41</v>
      </c>
      <c r="N70" s="12"/>
    </row>
    <row r="71" spans="1:14" ht="36" x14ac:dyDescent="0.25">
      <c r="A71" s="13" t="s">
        <v>329</v>
      </c>
      <c r="B71" s="12" t="s">
        <v>34</v>
      </c>
      <c r="C71" s="14" t="s">
        <v>330</v>
      </c>
      <c r="D71" s="14" t="s">
        <v>326</v>
      </c>
      <c r="E71" s="14" t="s">
        <v>67</v>
      </c>
      <c r="F71" s="14" t="s">
        <v>37</v>
      </c>
      <c r="G71" s="14" t="s">
        <v>37</v>
      </c>
      <c r="H71" s="15" t="s">
        <v>331</v>
      </c>
      <c r="I71" s="16">
        <v>14.78</v>
      </c>
      <c r="J71" s="16" t="s">
        <v>332</v>
      </c>
      <c r="K71" s="17">
        <v>16.997</v>
      </c>
      <c r="L71" s="16" t="s">
        <v>149</v>
      </c>
      <c r="M71" s="13" t="s">
        <v>41</v>
      </c>
      <c r="N71" s="12"/>
    </row>
    <row r="72" spans="1:14" ht="36" x14ac:dyDescent="0.25">
      <c r="A72" s="13" t="s">
        <v>333</v>
      </c>
      <c r="B72" s="12" t="s">
        <v>34</v>
      </c>
      <c r="C72" s="14" t="s">
        <v>334</v>
      </c>
      <c r="D72" s="14" t="s">
        <v>326</v>
      </c>
      <c r="E72" s="14" t="s">
        <v>67</v>
      </c>
      <c r="F72" s="14" t="s">
        <v>37</v>
      </c>
      <c r="G72" s="14" t="s">
        <v>37</v>
      </c>
      <c r="H72" s="15" t="s">
        <v>331</v>
      </c>
      <c r="I72" s="16">
        <v>14.78</v>
      </c>
      <c r="J72" s="16" t="s">
        <v>332</v>
      </c>
      <c r="K72" s="17">
        <v>16.997</v>
      </c>
      <c r="L72" s="16" t="s">
        <v>149</v>
      </c>
      <c r="M72" s="13" t="s">
        <v>41</v>
      </c>
      <c r="N72" s="12"/>
    </row>
    <row r="73" spans="1:14" ht="36" x14ac:dyDescent="0.2">
      <c r="A73" s="13" t="s">
        <v>335</v>
      </c>
      <c r="B73" s="12" t="s">
        <v>34</v>
      </c>
      <c r="C73" s="14" t="s">
        <v>336</v>
      </c>
      <c r="D73" s="14" t="s">
        <v>37</v>
      </c>
      <c r="E73" s="14" t="s">
        <v>67</v>
      </c>
      <c r="F73" s="14" t="s">
        <v>37</v>
      </c>
      <c r="G73" s="14" t="s">
        <v>37</v>
      </c>
      <c r="H73" s="15" t="s">
        <v>316</v>
      </c>
      <c r="I73" s="16">
        <v>2.61</v>
      </c>
      <c r="J73" s="16" t="s">
        <v>317</v>
      </c>
      <c r="K73" s="17">
        <v>3.0015000000000001</v>
      </c>
      <c r="L73" s="19" t="s">
        <v>40</v>
      </c>
      <c r="M73" s="13" t="s">
        <v>41</v>
      </c>
      <c r="N73" s="12"/>
    </row>
    <row r="74" spans="1:14" ht="60" x14ac:dyDescent="0.2">
      <c r="A74" s="13" t="s">
        <v>337</v>
      </c>
      <c r="B74" s="12" t="s">
        <v>34</v>
      </c>
      <c r="C74" s="14" t="s">
        <v>338</v>
      </c>
      <c r="D74" s="14" t="s">
        <v>339</v>
      </c>
      <c r="E74" s="14" t="s">
        <v>67</v>
      </c>
      <c r="F74" s="14" t="s">
        <v>37</v>
      </c>
      <c r="G74" s="14" t="s">
        <v>37</v>
      </c>
      <c r="H74" s="15" t="s">
        <v>284</v>
      </c>
      <c r="I74" s="16">
        <v>0.65</v>
      </c>
      <c r="J74" s="16" t="s">
        <v>285</v>
      </c>
      <c r="K74" s="17">
        <v>0.74750000000000005</v>
      </c>
      <c r="L74" s="19" t="s">
        <v>40</v>
      </c>
      <c r="M74" s="13" t="s">
        <v>41</v>
      </c>
      <c r="N74" s="12"/>
    </row>
    <row r="75" spans="1:14" ht="24" x14ac:dyDescent="0.2">
      <c r="A75" s="13" t="s">
        <v>340</v>
      </c>
      <c r="B75" s="12" t="s">
        <v>34</v>
      </c>
      <c r="C75" s="14" t="s">
        <v>341</v>
      </c>
      <c r="D75" s="14" t="s">
        <v>37</v>
      </c>
      <c r="E75" s="14" t="s">
        <v>37</v>
      </c>
      <c r="F75" s="14" t="s">
        <v>37</v>
      </c>
      <c r="G75" s="14" t="s">
        <v>37</v>
      </c>
      <c r="H75" s="15" t="s">
        <v>342</v>
      </c>
      <c r="I75" s="16">
        <v>4.4000000000000003E-3</v>
      </c>
      <c r="J75" s="16" t="s">
        <v>343</v>
      </c>
      <c r="K75" s="17">
        <v>5.0600000000000003E-3</v>
      </c>
      <c r="L75" s="19" t="s">
        <v>40</v>
      </c>
      <c r="M75" s="13" t="s">
        <v>41</v>
      </c>
      <c r="N75" s="12"/>
    </row>
    <row r="76" spans="1:14" ht="24" x14ac:dyDescent="0.2">
      <c r="A76" s="13" t="s">
        <v>344</v>
      </c>
      <c r="B76" s="12" t="s">
        <v>34</v>
      </c>
      <c r="C76" s="14" t="s">
        <v>345</v>
      </c>
      <c r="D76" s="14" t="s">
        <v>37</v>
      </c>
      <c r="E76" s="14" t="s">
        <v>37</v>
      </c>
      <c r="F76" s="14" t="s">
        <v>37</v>
      </c>
      <c r="G76" s="14" t="s">
        <v>37</v>
      </c>
      <c r="H76" s="15" t="s">
        <v>50</v>
      </c>
      <c r="I76" s="16">
        <v>1.7399999999999999E-2</v>
      </c>
      <c r="J76" s="16" t="s">
        <v>51</v>
      </c>
      <c r="K76" s="17">
        <v>2.001E-2</v>
      </c>
      <c r="L76" s="19" t="s">
        <v>40</v>
      </c>
      <c r="M76" s="13" t="s">
        <v>41</v>
      </c>
      <c r="N76" s="12"/>
    </row>
    <row r="77" spans="1:14" ht="24" x14ac:dyDescent="0.2">
      <c r="A77" s="13" t="s">
        <v>346</v>
      </c>
      <c r="B77" s="12" t="s">
        <v>34</v>
      </c>
      <c r="C77" s="14" t="s">
        <v>347</v>
      </c>
      <c r="D77" s="14" t="s">
        <v>37</v>
      </c>
      <c r="E77" s="14" t="s">
        <v>37</v>
      </c>
      <c r="F77" s="14" t="s">
        <v>37</v>
      </c>
      <c r="G77" s="14" t="s">
        <v>37</v>
      </c>
      <c r="H77" s="15" t="s">
        <v>348</v>
      </c>
      <c r="I77" s="16">
        <v>2.5999999999999999E-3</v>
      </c>
      <c r="J77" s="16" t="s">
        <v>349</v>
      </c>
      <c r="K77" s="17">
        <v>2.99E-3</v>
      </c>
      <c r="L77" s="19" t="s">
        <v>40</v>
      </c>
      <c r="M77" s="13" t="s">
        <v>41</v>
      </c>
      <c r="N77" s="12"/>
    </row>
    <row r="78" spans="1:14" ht="24" x14ac:dyDescent="0.2">
      <c r="A78" s="13" t="s">
        <v>350</v>
      </c>
      <c r="B78" s="12" t="s">
        <v>34</v>
      </c>
      <c r="C78" s="14" t="s">
        <v>351</v>
      </c>
      <c r="D78" s="14" t="s">
        <v>37</v>
      </c>
      <c r="E78" s="14" t="s">
        <v>37</v>
      </c>
      <c r="F78" s="14" t="s">
        <v>37</v>
      </c>
      <c r="G78" s="14" t="s">
        <v>37</v>
      </c>
      <c r="H78" s="15" t="s">
        <v>352</v>
      </c>
      <c r="I78" s="16">
        <v>5.2200000000000003E-2</v>
      </c>
      <c r="J78" s="16" t="s">
        <v>353</v>
      </c>
      <c r="K78" s="17">
        <v>6.003E-2</v>
      </c>
      <c r="L78" s="19" t="s">
        <v>40</v>
      </c>
      <c r="M78" s="13" t="s">
        <v>41</v>
      </c>
      <c r="N78" s="12"/>
    </row>
    <row r="79" spans="1:14" ht="24" x14ac:dyDescent="0.2">
      <c r="A79" s="13" t="s">
        <v>354</v>
      </c>
      <c r="B79" s="12" t="s">
        <v>34</v>
      </c>
      <c r="C79" s="14" t="s">
        <v>355</v>
      </c>
      <c r="D79" s="14" t="s">
        <v>37</v>
      </c>
      <c r="E79" s="14" t="s">
        <v>37</v>
      </c>
      <c r="F79" s="14" t="s">
        <v>37</v>
      </c>
      <c r="G79" s="14" t="s">
        <v>37</v>
      </c>
      <c r="H79" s="15" t="s">
        <v>45</v>
      </c>
      <c r="I79" s="16">
        <v>8.6999999999999994E-3</v>
      </c>
      <c r="J79" s="16" t="s">
        <v>46</v>
      </c>
      <c r="K79" s="17">
        <v>1.0005E-2</v>
      </c>
      <c r="L79" s="19" t="s">
        <v>40</v>
      </c>
      <c r="M79" s="13" t="s">
        <v>41</v>
      </c>
      <c r="N79" s="12"/>
    </row>
    <row r="80" spans="1:14" ht="24" x14ac:dyDescent="0.2">
      <c r="A80" s="13" t="s">
        <v>356</v>
      </c>
      <c r="B80" s="12" t="s">
        <v>34</v>
      </c>
      <c r="C80" s="14" t="s">
        <v>357</v>
      </c>
      <c r="D80" s="14" t="s">
        <v>37</v>
      </c>
      <c r="E80" s="14" t="s">
        <v>37</v>
      </c>
      <c r="F80" s="14" t="s">
        <v>37</v>
      </c>
      <c r="G80" s="14" t="s">
        <v>37</v>
      </c>
      <c r="H80" s="15" t="s">
        <v>358</v>
      </c>
      <c r="I80" s="16">
        <v>0.1043</v>
      </c>
      <c r="J80" s="16" t="s">
        <v>359</v>
      </c>
      <c r="K80" s="17">
        <v>0.119945</v>
      </c>
      <c r="L80" s="19" t="s">
        <v>40</v>
      </c>
      <c r="M80" s="13" t="s">
        <v>41</v>
      </c>
      <c r="N80" s="12"/>
    </row>
    <row r="81" spans="1:16" ht="12" x14ac:dyDescent="0.2">
      <c r="A81" s="13" t="s">
        <v>360</v>
      </c>
      <c r="B81" s="12" t="s">
        <v>34</v>
      </c>
      <c r="C81" s="14" t="s">
        <v>361</v>
      </c>
      <c r="D81" s="14" t="s">
        <v>37</v>
      </c>
      <c r="E81" s="14" t="s">
        <v>37</v>
      </c>
      <c r="F81" s="14" t="s">
        <v>37</v>
      </c>
      <c r="G81" s="14" t="s">
        <v>37</v>
      </c>
      <c r="H81" s="15" t="s">
        <v>362</v>
      </c>
      <c r="I81" s="16">
        <v>0.22500000000000001</v>
      </c>
      <c r="J81" s="16" t="s">
        <v>363</v>
      </c>
      <c r="K81" s="17">
        <v>0.25874999999999998</v>
      </c>
      <c r="L81" s="19" t="s">
        <v>40</v>
      </c>
      <c r="M81" s="13" t="s">
        <v>41</v>
      </c>
      <c r="N81" s="12"/>
    </row>
    <row r="82" spans="1:16" ht="12" x14ac:dyDescent="0.25">
      <c r="A82" s="13" t="s">
        <v>364</v>
      </c>
      <c r="B82" s="12" t="s">
        <v>34</v>
      </c>
      <c r="C82" s="14" t="s">
        <v>365</v>
      </c>
      <c r="D82" s="14" t="s">
        <v>37</v>
      </c>
      <c r="E82" s="14" t="s">
        <v>37</v>
      </c>
      <c r="F82" s="14" t="s">
        <v>37</v>
      </c>
      <c r="G82" s="14" t="s">
        <v>366</v>
      </c>
      <c r="H82" s="15" t="s">
        <v>367</v>
      </c>
      <c r="I82" s="16">
        <v>8.6900000000000005E-2</v>
      </c>
      <c r="J82" s="16" t="s">
        <v>368</v>
      </c>
      <c r="K82" s="17">
        <v>9.9934999999999996E-2</v>
      </c>
      <c r="L82" s="16" t="s">
        <v>149</v>
      </c>
      <c r="M82" s="13" t="s">
        <v>41</v>
      </c>
      <c r="N82" s="12"/>
    </row>
    <row r="83" spans="1:16" ht="12" x14ac:dyDescent="0.2">
      <c r="A83" s="13" t="s">
        <v>369</v>
      </c>
      <c r="B83" s="12" t="s">
        <v>34</v>
      </c>
      <c r="C83" s="14" t="s">
        <v>370</v>
      </c>
      <c r="D83" s="14" t="s">
        <v>37</v>
      </c>
      <c r="E83" s="14" t="s">
        <v>371</v>
      </c>
      <c r="F83" s="14" t="s">
        <v>37</v>
      </c>
      <c r="G83" s="14" t="s">
        <v>372</v>
      </c>
      <c r="H83" s="15" t="s">
        <v>373</v>
      </c>
      <c r="I83" s="16">
        <v>2.6100000000000002E-2</v>
      </c>
      <c r="J83" s="16" t="s">
        <v>374</v>
      </c>
      <c r="K83" s="17">
        <v>3.0015E-2</v>
      </c>
      <c r="L83" s="19" t="s">
        <v>375</v>
      </c>
      <c r="M83" s="13" t="s">
        <v>41</v>
      </c>
      <c r="N83" s="12"/>
    </row>
    <row r="84" spans="1:16" ht="264" x14ac:dyDescent="0.2">
      <c r="A84" s="13" t="s">
        <v>376</v>
      </c>
      <c r="B84" s="12" t="s">
        <v>377</v>
      </c>
      <c r="C84" s="14" t="s">
        <v>378</v>
      </c>
      <c r="D84" s="14" t="s">
        <v>379</v>
      </c>
      <c r="E84" s="14" t="s">
        <v>380</v>
      </c>
      <c r="F84" s="14" t="s">
        <v>381</v>
      </c>
      <c r="G84" s="14" t="s">
        <v>382</v>
      </c>
      <c r="H84" s="15" t="s">
        <v>37</v>
      </c>
      <c r="I84" s="16" t="s">
        <v>37</v>
      </c>
      <c r="J84" s="14" t="s">
        <v>37</v>
      </c>
      <c r="K84" s="14" t="s">
        <v>37</v>
      </c>
      <c r="L84" s="19" t="s">
        <v>375</v>
      </c>
      <c r="M84" s="13" t="s">
        <v>41</v>
      </c>
      <c r="N84" s="12">
        <v>449.65</v>
      </c>
      <c r="O84" s="12">
        <v>900.45</v>
      </c>
      <c r="P84" s="12">
        <v>1699.7</v>
      </c>
    </row>
    <row r="85" spans="1:16" ht="24" x14ac:dyDescent="0.2">
      <c r="A85" s="13" t="s">
        <v>383</v>
      </c>
      <c r="B85" s="12" t="s">
        <v>377</v>
      </c>
      <c r="C85" s="14" t="s">
        <v>384</v>
      </c>
      <c r="D85" s="14" t="s">
        <v>385</v>
      </c>
      <c r="E85" s="14" t="s">
        <v>380</v>
      </c>
      <c r="F85" s="14" t="s">
        <v>386</v>
      </c>
      <c r="G85" s="14" t="s">
        <v>387</v>
      </c>
      <c r="H85" s="15">
        <v>191</v>
      </c>
      <c r="I85" s="16">
        <v>191</v>
      </c>
      <c r="J85" s="17">
        <v>219.65</v>
      </c>
      <c r="K85" s="17">
        <v>219.65</v>
      </c>
      <c r="L85" s="19" t="s">
        <v>375</v>
      </c>
      <c r="M85" s="13" t="s">
        <v>41</v>
      </c>
      <c r="N85" s="12"/>
    </row>
    <row r="86" spans="1:16" ht="60" x14ac:dyDescent="0.2">
      <c r="A86" s="13" t="s">
        <v>388</v>
      </c>
      <c r="B86" s="12" t="s">
        <v>377</v>
      </c>
      <c r="C86" s="14" t="s">
        <v>389</v>
      </c>
      <c r="D86" s="14" t="s">
        <v>390</v>
      </c>
      <c r="E86" s="14" t="s">
        <v>391</v>
      </c>
      <c r="F86" s="14" t="s">
        <v>392</v>
      </c>
      <c r="G86" s="14" t="s">
        <v>393</v>
      </c>
      <c r="H86" s="15" t="s">
        <v>394</v>
      </c>
      <c r="I86" s="16">
        <v>22</v>
      </c>
      <c r="J86" s="16" t="s">
        <v>395</v>
      </c>
      <c r="K86" s="17">
        <v>25.3</v>
      </c>
      <c r="L86" s="19" t="s">
        <v>375</v>
      </c>
      <c r="M86" s="13" t="s">
        <v>41</v>
      </c>
      <c r="N86" s="12"/>
    </row>
    <row r="87" spans="1:16" ht="48" x14ac:dyDescent="0.2">
      <c r="A87" s="13" t="s">
        <v>396</v>
      </c>
      <c r="B87" s="12" t="s">
        <v>377</v>
      </c>
      <c r="C87" s="14" t="s">
        <v>397</v>
      </c>
      <c r="D87" s="14" t="s">
        <v>37</v>
      </c>
      <c r="E87" s="14" t="s">
        <v>398</v>
      </c>
      <c r="F87" s="14" t="s">
        <v>399</v>
      </c>
      <c r="G87" s="14" t="s">
        <v>400</v>
      </c>
      <c r="H87" s="15" t="s">
        <v>394</v>
      </c>
      <c r="I87" s="16">
        <v>22</v>
      </c>
      <c r="J87" s="16" t="s">
        <v>395</v>
      </c>
      <c r="K87" s="17">
        <v>25.3</v>
      </c>
      <c r="L87" s="19" t="s">
        <v>375</v>
      </c>
      <c r="M87" s="13" t="s">
        <v>41</v>
      </c>
      <c r="N87" s="12"/>
    </row>
    <row r="88" spans="1:16" ht="60" x14ac:dyDescent="0.2">
      <c r="A88" s="13" t="s">
        <v>401</v>
      </c>
      <c r="B88" s="12" t="s">
        <v>377</v>
      </c>
      <c r="C88" s="14" t="s">
        <v>402</v>
      </c>
      <c r="D88" s="14" t="s">
        <v>403</v>
      </c>
      <c r="E88" s="14" t="s">
        <v>398</v>
      </c>
      <c r="F88" s="14" t="s">
        <v>399</v>
      </c>
      <c r="G88" s="14" t="s">
        <v>400</v>
      </c>
      <c r="H88" s="15" t="s">
        <v>404</v>
      </c>
      <c r="I88" s="16">
        <v>43</v>
      </c>
      <c r="J88" s="16" t="s">
        <v>405</v>
      </c>
      <c r="K88" s="17">
        <v>49.45</v>
      </c>
      <c r="L88" s="19" t="s">
        <v>375</v>
      </c>
      <c r="M88" s="13" t="s">
        <v>41</v>
      </c>
      <c r="N88" s="12"/>
    </row>
    <row r="89" spans="1:16" ht="36" x14ac:dyDescent="0.2">
      <c r="A89" s="13" t="s">
        <v>406</v>
      </c>
      <c r="B89" s="12" t="s">
        <v>377</v>
      </c>
      <c r="C89" s="14" t="s">
        <v>407</v>
      </c>
      <c r="D89" s="14" t="s">
        <v>408</v>
      </c>
      <c r="E89" s="14" t="s">
        <v>398</v>
      </c>
      <c r="F89" s="14" t="s">
        <v>399</v>
      </c>
      <c r="G89" s="14" t="s">
        <v>409</v>
      </c>
      <c r="H89" s="15" t="s">
        <v>394</v>
      </c>
      <c r="I89" s="16">
        <v>22</v>
      </c>
      <c r="J89" s="16" t="s">
        <v>395</v>
      </c>
      <c r="K89" s="17">
        <v>25.3</v>
      </c>
      <c r="L89" s="19" t="s">
        <v>375</v>
      </c>
      <c r="M89" s="13" t="s">
        <v>41</v>
      </c>
      <c r="N89" s="12"/>
    </row>
    <row r="90" spans="1:16" ht="36" x14ac:dyDescent="0.2">
      <c r="A90" s="13" t="s">
        <v>410</v>
      </c>
      <c r="B90" s="12" t="s">
        <v>377</v>
      </c>
      <c r="C90" s="14" t="s">
        <v>411</v>
      </c>
      <c r="D90" s="14" t="s">
        <v>412</v>
      </c>
      <c r="E90" s="14" t="s">
        <v>398</v>
      </c>
      <c r="F90" s="14" t="s">
        <v>399</v>
      </c>
      <c r="G90" s="14" t="s">
        <v>413</v>
      </c>
      <c r="H90" s="15" t="s">
        <v>394</v>
      </c>
      <c r="I90" s="16">
        <v>22</v>
      </c>
      <c r="J90" s="16" t="s">
        <v>395</v>
      </c>
      <c r="K90" s="17">
        <v>25.3</v>
      </c>
      <c r="L90" s="19" t="s">
        <v>375</v>
      </c>
      <c r="M90" s="13" t="s">
        <v>41</v>
      </c>
      <c r="N90" s="12"/>
    </row>
    <row r="91" spans="1:16" ht="36" x14ac:dyDescent="0.2">
      <c r="A91" s="13" t="s">
        <v>414</v>
      </c>
      <c r="B91" s="12" t="s">
        <v>377</v>
      </c>
      <c r="C91" s="14" t="s">
        <v>415</v>
      </c>
      <c r="D91" s="14" t="s">
        <v>416</v>
      </c>
      <c r="E91" s="14" t="s">
        <v>417</v>
      </c>
      <c r="F91" s="14" t="s">
        <v>37</v>
      </c>
      <c r="G91" s="14" t="s">
        <v>418</v>
      </c>
      <c r="H91" s="15" t="s">
        <v>419</v>
      </c>
      <c r="I91" s="16">
        <v>8.6999999999999993</v>
      </c>
      <c r="J91" s="16" t="s">
        <v>420</v>
      </c>
      <c r="K91" s="17">
        <v>10.005000000000001</v>
      </c>
      <c r="L91" s="19" t="s">
        <v>375</v>
      </c>
      <c r="M91" s="13" t="s">
        <v>41</v>
      </c>
      <c r="N91" s="12"/>
    </row>
    <row r="92" spans="1:16" ht="84" x14ac:dyDescent="0.2">
      <c r="A92" s="13" t="s">
        <v>421</v>
      </c>
      <c r="B92" s="12" t="s">
        <v>377</v>
      </c>
      <c r="C92" s="14" t="s">
        <v>422</v>
      </c>
      <c r="D92" s="14" t="s">
        <v>423</v>
      </c>
      <c r="E92" s="14" t="s">
        <v>417</v>
      </c>
      <c r="F92" s="14" t="s">
        <v>424</v>
      </c>
      <c r="G92" s="14" t="s">
        <v>418</v>
      </c>
      <c r="H92" s="15" t="s">
        <v>404</v>
      </c>
      <c r="I92" s="16">
        <v>43</v>
      </c>
      <c r="J92" s="16" t="s">
        <v>405</v>
      </c>
      <c r="K92" s="17">
        <v>49.45</v>
      </c>
      <c r="L92" s="19" t="s">
        <v>375</v>
      </c>
      <c r="M92" s="13" t="s">
        <v>41</v>
      </c>
      <c r="N92" s="12"/>
    </row>
    <row r="93" spans="1:16" ht="84" x14ac:dyDescent="0.2">
      <c r="A93" s="13" t="s">
        <v>425</v>
      </c>
      <c r="B93" s="12" t="s">
        <v>377</v>
      </c>
      <c r="C93" s="14" t="s">
        <v>426</v>
      </c>
      <c r="D93" s="14" t="s">
        <v>427</v>
      </c>
      <c r="E93" s="14" t="s">
        <v>417</v>
      </c>
      <c r="F93" s="14" t="s">
        <v>424</v>
      </c>
      <c r="G93" s="14" t="s">
        <v>418</v>
      </c>
      <c r="H93" s="15" t="s">
        <v>404</v>
      </c>
      <c r="I93" s="16">
        <v>43</v>
      </c>
      <c r="J93" s="16" t="s">
        <v>405</v>
      </c>
      <c r="K93" s="17">
        <v>49.45</v>
      </c>
      <c r="L93" s="19" t="s">
        <v>375</v>
      </c>
      <c r="M93" s="13" t="s">
        <v>41</v>
      </c>
      <c r="N93" s="12"/>
    </row>
    <row r="94" spans="1:16" ht="108" x14ac:dyDescent="0.2">
      <c r="A94" s="13" t="s">
        <v>428</v>
      </c>
      <c r="B94" s="12" t="s">
        <v>377</v>
      </c>
      <c r="C94" s="14" t="s">
        <v>429</v>
      </c>
      <c r="D94" s="14" t="s">
        <v>423</v>
      </c>
      <c r="E94" s="14" t="s">
        <v>417</v>
      </c>
      <c r="F94" s="14" t="s">
        <v>430</v>
      </c>
      <c r="G94" s="14" t="s">
        <v>418</v>
      </c>
      <c r="H94" s="15" t="s">
        <v>404</v>
      </c>
      <c r="I94" s="16">
        <v>43</v>
      </c>
      <c r="J94" s="16" t="s">
        <v>405</v>
      </c>
      <c r="K94" s="17">
        <v>49.45</v>
      </c>
      <c r="L94" s="19" t="s">
        <v>375</v>
      </c>
      <c r="M94" s="13" t="s">
        <v>41</v>
      </c>
      <c r="N94" s="12"/>
    </row>
    <row r="95" spans="1:16" ht="108" x14ac:dyDescent="0.2">
      <c r="A95" s="13" t="s">
        <v>431</v>
      </c>
      <c r="B95" s="12" t="s">
        <v>377</v>
      </c>
      <c r="C95" s="14" t="s">
        <v>432</v>
      </c>
      <c r="D95" s="14" t="s">
        <v>433</v>
      </c>
      <c r="E95" s="14" t="s">
        <v>417</v>
      </c>
      <c r="F95" s="14" t="s">
        <v>430</v>
      </c>
      <c r="G95" s="14" t="s">
        <v>418</v>
      </c>
      <c r="H95" s="15" t="s">
        <v>434</v>
      </c>
      <c r="I95" s="16">
        <v>52</v>
      </c>
      <c r="J95" s="16" t="s">
        <v>435</v>
      </c>
      <c r="K95" s="17">
        <v>59.8</v>
      </c>
      <c r="L95" s="19" t="s">
        <v>375</v>
      </c>
      <c r="M95" s="13" t="s">
        <v>41</v>
      </c>
      <c r="N95" s="12"/>
    </row>
    <row r="96" spans="1:16" ht="72" x14ac:dyDescent="0.2">
      <c r="A96" s="13" t="s">
        <v>436</v>
      </c>
      <c r="B96" s="12" t="s">
        <v>377</v>
      </c>
      <c r="C96" s="14" t="s">
        <v>437</v>
      </c>
      <c r="D96" s="14" t="s">
        <v>438</v>
      </c>
      <c r="E96" s="14" t="s">
        <v>417</v>
      </c>
      <c r="F96" s="14" t="s">
        <v>439</v>
      </c>
      <c r="G96" s="14" t="s">
        <v>440</v>
      </c>
      <c r="H96" s="15" t="s">
        <v>441</v>
      </c>
      <c r="I96" s="16">
        <v>35</v>
      </c>
      <c r="J96" s="16" t="s">
        <v>442</v>
      </c>
      <c r="K96" s="17">
        <v>40.25</v>
      </c>
      <c r="L96" s="19" t="s">
        <v>375</v>
      </c>
      <c r="M96" s="13" t="s">
        <v>41</v>
      </c>
      <c r="N96" s="12"/>
    </row>
    <row r="97" spans="1:14" ht="24" x14ac:dyDescent="0.25">
      <c r="A97" s="20" t="s">
        <v>443</v>
      </c>
      <c r="B97" s="12" t="s">
        <v>377</v>
      </c>
      <c r="C97" s="14" t="s">
        <v>444</v>
      </c>
      <c r="D97" s="14" t="s">
        <v>37</v>
      </c>
      <c r="E97" s="14" t="s">
        <v>37</v>
      </c>
      <c r="F97" s="14" t="s">
        <v>445</v>
      </c>
      <c r="G97" s="14" t="s">
        <v>446</v>
      </c>
      <c r="H97" s="15" t="s">
        <v>447</v>
      </c>
      <c r="I97" s="16">
        <v>607</v>
      </c>
      <c r="J97" s="16" t="s">
        <v>448</v>
      </c>
      <c r="K97" s="17">
        <v>698.05</v>
      </c>
      <c r="L97" s="16" t="s">
        <v>449</v>
      </c>
      <c r="M97" s="13" t="s">
        <v>41</v>
      </c>
      <c r="N97" s="12"/>
    </row>
    <row r="98" spans="1:14" ht="12" x14ac:dyDescent="0.25">
      <c r="A98" s="13" t="s">
        <v>450</v>
      </c>
      <c r="B98" s="12" t="s">
        <v>377</v>
      </c>
      <c r="C98" s="14" t="s">
        <v>451</v>
      </c>
      <c r="D98" s="14" t="s">
        <v>37</v>
      </c>
      <c r="E98" s="14" t="s">
        <v>417</v>
      </c>
      <c r="F98" s="14" t="s">
        <v>452</v>
      </c>
      <c r="G98" s="14" t="s">
        <v>453</v>
      </c>
      <c r="H98" s="15" t="s">
        <v>454</v>
      </c>
      <c r="I98" s="16">
        <v>2.6</v>
      </c>
      <c r="J98" s="16" t="s">
        <v>455</v>
      </c>
      <c r="K98" s="17">
        <v>2.99</v>
      </c>
      <c r="L98" s="16" t="s">
        <v>230</v>
      </c>
      <c r="M98" s="13" t="s">
        <v>41</v>
      </c>
      <c r="N98" s="12"/>
    </row>
    <row r="99" spans="1:14" ht="36" x14ac:dyDescent="0.2">
      <c r="A99" s="13" t="s">
        <v>456</v>
      </c>
      <c r="B99" s="12" t="s">
        <v>457</v>
      </c>
      <c r="C99" s="14" t="s">
        <v>458</v>
      </c>
      <c r="D99" s="14" t="s">
        <v>459</v>
      </c>
      <c r="E99" s="14" t="s">
        <v>460</v>
      </c>
      <c r="F99" s="14" t="s">
        <v>461</v>
      </c>
      <c r="G99" s="14" t="s">
        <v>393</v>
      </c>
      <c r="H99" s="15" t="s">
        <v>462</v>
      </c>
      <c r="I99" s="16">
        <v>57</v>
      </c>
      <c r="J99" s="16" t="s">
        <v>463</v>
      </c>
      <c r="K99" s="17">
        <v>65.55</v>
      </c>
      <c r="L99" s="19" t="s">
        <v>375</v>
      </c>
      <c r="M99" s="13" t="s">
        <v>41</v>
      </c>
      <c r="N99" s="12"/>
    </row>
    <row r="100" spans="1:14" ht="48" x14ac:dyDescent="0.2">
      <c r="A100" s="13" t="s">
        <v>464</v>
      </c>
      <c r="B100" s="12" t="s">
        <v>457</v>
      </c>
      <c r="C100" s="14" t="s">
        <v>465</v>
      </c>
      <c r="D100" s="14" t="s">
        <v>466</v>
      </c>
      <c r="E100" s="14" t="s">
        <v>460</v>
      </c>
      <c r="F100" s="14" t="s">
        <v>467</v>
      </c>
      <c r="G100" s="14" t="s">
        <v>393</v>
      </c>
      <c r="H100" s="15" t="s">
        <v>468</v>
      </c>
      <c r="I100" s="16">
        <v>157</v>
      </c>
      <c r="J100" s="16" t="s">
        <v>469</v>
      </c>
      <c r="K100" s="17">
        <v>180.55</v>
      </c>
      <c r="L100" s="19" t="s">
        <v>375</v>
      </c>
      <c r="M100" s="13" t="s">
        <v>41</v>
      </c>
      <c r="N100" s="12"/>
    </row>
    <row r="101" spans="1:14" ht="84" x14ac:dyDescent="0.2">
      <c r="A101" s="13" t="s">
        <v>470</v>
      </c>
      <c r="B101" s="12" t="s">
        <v>457</v>
      </c>
      <c r="C101" s="14" t="s">
        <v>471</v>
      </c>
      <c r="D101" s="14" t="s">
        <v>466</v>
      </c>
      <c r="E101" s="14" t="s">
        <v>460</v>
      </c>
      <c r="F101" s="14" t="s">
        <v>472</v>
      </c>
      <c r="G101" s="14" t="s">
        <v>393</v>
      </c>
      <c r="H101" s="15" t="s">
        <v>473</v>
      </c>
      <c r="I101" s="16">
        <v>243</v>
      </c>
      <c r="J101" s="16" t="s">
        <v>474</v>
      </c>
      <c r="K101" s="17">
        <v>279.45</v>
      </c>
      <c r="L101" s="19" t="s">
        <v>375</v>
      </c>
      <c r="M101" s="13" t="s">
        <v>41</v>
      </c>
      <c r="N101" s="12"/>
    </row>
    <row r="102" spans="1:14" ht="84" x14ac:dyDescent="0.2">
      <c r="A102" s="13" t="s">
        <v>475</v>
      </c>
      <c r="B102" s="12" t="s">
        <v>457</v>
      </c>
      <c r="C102" s="14" t="s">
        <v>476</v>
      </c>
      <c r="D102" s="14" t="s">
        <v>459</v>
      </c>
      <c r="E102" s="14" t="s">
        <v>477</v>
      </c>
      <c r="F102" s="14" t="s">
        <v>478</v>
      </c>
      <c r="G102" s="14" t="s">
        <v>479</v>
      </c>
      <c r="H102" s="15" t="s">
        <v>468</v>
      </c>
      <c r="I102" s="16">
        <v>157</v>
      </c>
      <c r="J102" s="16" t="s">
        <v>469</v>
      </c>
      <c r="K102" s="17">
        <v>180.55</v>
      </c>
      <c r="L102" s="19" t="s">
        <v>375</v>
      </c>
      <c r="M102" s="13" t="s">
        <v>41</v>
      </c>
      <c r="N102" s="12"/>
    </row>
    <row r="103" spans="1:14" ht="84" x14ac:dyDescent="0.2">
      <c r="A103" s="20" t="s">
        <v>480</v>
      </c>
      <c r="B103" s="12" t="s">
        <v>457</v>
      </c>
      <c r="C103" s="14" t="s">
        <v>481</v>
      </c>
      <c r="D103" s="14" t="s">
        <v>459</v>
      </c>
      <c r="E103" s="14" t="s">
        <v>477</v>
      </c>
      <c r="F103" s="14" t="s">
        <v>478</v>
      </c>
      <c r="G103" s="14" t="s">
        <v>479</v>
      </c>
      <c r="H103" s="15" t="s">
        <v>482</v>
      </c>
      <c r="I103" s="16">
        <v>243</v>
      </c>
      <c r="J103" s="16" t="s">
        <v>483</v>
      </c>
      <c r="K103" s="17">
        <v>279.45</v>
      </c>
      <c r="L103" s="19" t="s">
        <v>375</v>
      </c>
      <c r="M103" s="13" t="s">
        <v>41</v>
      </c>
      <c r="N103" s="12"/>
    </row>
    <row r="104" spans="1:14" ht="36" x14ac:dyDescent="0.2">
      <c r="A104" s="13" t="s">
        <v>484</v>
      </c>
      <c r="B104" s="12" t="s">
        <v>457</v>
      </c>
      <c r="C104" s="14" t="s">
        <v>485</v>
      </c>
      <c r="D104" s="14" t="s">
        <v>466</v>
      </c>
      <c r="E104" s="14" t="s">
        <v>460</v>
      </c>
      <c r="F104" s="14" t="s">
        <v>486</v>
      </c>
      <c r="G104" s="14" t="s">
        <v>393</v>
      </c>
      <c r="H104" s="15" t="s">
        <v>487</v>
      </c>
      <c r="I104" s="16">
        <v>217</v>
      </c>
      <c r="J104" s="16" t="s">
        <v>488</v>
      </c>
      <c r="K104" s="17">
        <v>249.55</v>
      </c>
      <c r="L104" s="19" t="s">
        <v>375</v>
      </c>
      <c r="M104" s="13" t="s">
        <v>41</v>
      </c>
      <c r="N104" s="12"/>
    </row>
    <row r="105" spans="1:14" ht="48" x14ac:dyDescent="0.2">
      <c r="A105" s="13" t="s">
        <v>489</v>
      </c>
      <c r="B105" s="12" t="s">
        <v>457</v>
      </c>
      <c r="C105" s="14" t="s">
        <v>490</v>
      </c>
      <c r="D105" s="14" t="s">
        <v>466</v>
      </c>
      <c r="E105" s="14" t="s">
        <v>460</v>
      </c>
      <c r="F105" s="14" t="s">
        <v>491</v>
      </c>
      <c r="G105" s="14" t="s">
        <v>492</v>
      </c>
      <c r="H105" s="15" t="s">
        <v>493</v>
      </c>
      <c r="I105" s="16">
        <v>70</v>
      </c>
      <c r="J105" s="16" t="s">
        <v>494</v>
      </c>
      <c r="K105" s="17">
        <v>80.5</v>
      </c>
      <c r="L105" s="19" t="s">
        <v>375</v>
      </c>
      <c r="M105" s="13" t="s">
        <v>41</v>
      </c>
      <c r="N105" s="12"/>
    </row>
    <row r="106" spans="1:14" ht="84" x14ac:dyDescent="0.2">
      <c r="A106" s="13" t="s">
        <v>495</v>
      </c>
      <c r="B106" s="12" t="s">
        <v>457</v>
      </c>
      <c r="C106" s="14" t="s">
        <v>496</v>
      </c>
      <c r="D106" s="14" t="s">
        <v>466</v>
      </c>
      <c r="E106" s="14" t="s">
        <v>460</v>
      </c>
      <c r="F106" s="14" t="s">
        <v>497</v>
      </c>
      <c r="G106" s="14" t="s">
        <v>492</v>
      </c>
      <c r="H106" s="15" t="s">
        <v>498</v>
      </c>
      <c r="I106" s="16">
        <v>109</v>
      </c>
      <c r="J106" s="16" t="s">
        <v>499</v>
      </c>
      <c r="K106" s="17">
        <v>125.35</v>
      </c>
      <c r="L106" s="19" t="s">
        <v>375</v>
      </c>
      <c r="M106" s="13" t="s">
        <v>41</v>
      </c>
      <c r="N106" s="12"/>
    </row>
    <row r="107" spans="1:14" ht="36" x14ac:dyDescent="0.2">
      <c r="A107" s="13" t="s">
        <v>500</v>
      </c>
      <c r="B107" s="12" t="s">
        <v>457</v>
      </c>
      <c r="C107" s="14" t="s">
        <v>501</v>
      </c>
      <c r="D107" s="14" t="s">
        <v>466</v>
      </c>
      <c r="E107" s="14" t="s">
        <v>460</v>
      </c>
      <c r="F107" s="14" t="s">
        <v>502</v>
      </c>
      <c r="G107" s="14" t="s">
        <v>492</v>
      </c>
      <c r="H107" s="15" t="s">
        <v>503</v>
      </c>
      <c r="I107" s="16">
        <v>130</v>
      </c>
      <c r="J107" s="16" t="s">
        <v>504</v>
      </c>
      <c r="K107" s="17">
        <v>149.5</v>
      </c>
      <c r="L107" s="19" t="s">
        <v>375</v>
      </c>
      <c r="M107" s="13" t="s">
        <v>41</v>
      </c>
      <c r="N107" s="12"/>
    </row>
    <row r="108" spans="1:14" ht="36" x14ac:dyDescent="0.2">
      <c r="A108" s="13" t="s">
        <v>505</v>
      </c>
      <c r="B108" s="12" t="s">
        <v>457</v>
      </c>
      <c r="C108" s="14" t="s">
        <v>506</v>
      </c>
      <c r="D108" s="14" t="s">
        <v>466</v>
      </c>
      <c r="E108" s="14" t="s">
        <v>460</v>
      </c>
      <c r="F108" s="14" t="s">
        <v>507</v>
      </c>
      <c r="G108" s="14" t="s">
        <v>508</v>
      </c>
      <c r="H108" s="15" t="s">
        <v>434</v>
      </c>
      <c r="I108" s="16">
        <v>52</v>
      </c>
      <c r="J108" s="16" t="s">
        <v>435</v>
      </c>
      <c r="K108" s="17">
        <v>59.8</v>
      </c>
      <c r="L108" s="19" t="s">
        <v>375</v>
      </c>
      <c r="M108" s="13" t="s">
        <v>41</v>
      </c>
      <c r="N108" s="12"/>
    </row>
    <row r="109" spans="1:14" ht="36" x14ac:dyDescent="0.2">
      <c r="A109" s="13" t="s">
        <v>509</v>
      </c>
      <c r="B109" s="12" t="s">
        <v>457</v>
      </c>
      <c r="C109" s="14" t="s">
        <v>510</v>
      </c>
      <c r="D109" s="14" t="s">
        <v>466</v>
      </c>
      <c r="E109" s="14" t="s">
        <v>460</v>
      </c>
      <c r="F109" s="14" t="s">
        <v>507</v>
      </c>
      <c r="G109" s="14" t="s">
        <v>508</v>
      </c>
      <c r="H109" s="15" t="s">
        <v>511</v>
      </c>
      <c r="I109" s="16">
        <v>87</v>
      </c>
      <c r="J109" s="16" t="s">
        <v>512</v>
      </c>
      <c r="K109" s="17">
        <v>100.05</v>
      </c>
      <c r="L109" s="19" t="s">
        <v>375</v>
      </c>
      <c r="M109" s="13" t="s">
        <v>41</v>
      </c>
      <c r="N109" s="12"/>
    </row>
    <row r="110" spans="1:14" ht="60" x14ac:dyDescent="0.2">
      <c r="A110" s="20" t="s">
        <v>513</v>
      </c>
      <c r="B110" s="12" t="s">
        <v>457</v>
      </c>
      <c r="C110" s="14" t="s">
        <v>514</v>
      </c>
      <c r="D110" s="14" t="s">
        <v>515</v>
      </c>
      <c r="E110" s="14" t="s">
        <v>460</v>
      </c>
      <c r="F110" s="14" t="s">
        <v>516</v>
      </c>
      <c r="G110" s="14" t="s">
        <v>508</v>
      </c>
      <c r="H110" s="15" t="s">
        <v>517</v>
      </c>
      <c r="I110" s="16">
        <v>28</v>
      </c>
      <c r="J110" s="16" t="s">
        <v>518</v>
      </c>
      <c r="K110" s="17">
        <v>32.200000000000003</v>
      </c>
      <c r="L110" s="19" t="s">
        <v>375</v>
      </c>
      <c r="M110" s="13" t="s">
        <v>41</v>
      </c>
      <c r="N110" s="12"/>
    </row>
    <row r="111" spans="1:14" ht="48" x14ac:dyDescent="0.2">
      <c r="A111" s="13" t="s">
        <v>519</v>
      </c>
      <c r="B111" s="12" t="s">
        <v>457</v>
      </c>
      <c r="C111" s="14" t="s">
        <v>520</v>
      </c>
      <c r="D111" s="14" t="s">
        <v>459</v>
      </c>
      <c r="E111" s="14" t="s">
        <v>460</v>
      </c>
      <c r="F111" s="14" t="s">
        <v>521</v>
      </c>
      <c r="G111" s="14" t="s">
        <v>393</v>
      </c>
      <c r="H111" s="15" t="s">
        <v>473</v>
      </c>
      <c r="I111" s="16">
        <v>243</v>
      </c>
      <c r="J111" s="16" t="s">
        <v>474</v>
      </c>
      <c r="K111" s="17">
        <v>279.45</v>
      </c>
      <c r="L111" s="19" t="s">
        <v>375</v>
      </c>
      <c r="M111" s="13" t="s">
        <v>41</v>
      </c>
      <c r="N111" s="12"/>
    </row>
    <row r="112" spans="1:14" ht="72" x14ac:dyDescent="0.2">
      <c r="A112" s="13" t="s">
        <v>522</v>
      </c>
      <c r="B112" s="12" t="s">
        <v>457</v>
      </c>
      <c r="C112" s="14" t="s">
        <v>523</v>
      </c>
      <c r="D112" s="14" t="s">
        <v>459</v>
      </c>
      <c r="E112" s="14" t="s">
        <v>460</v>
      </c>
      <c r="F112" s="14" t="s">
        <v>524</v>
      </c>
      <c r="G112" s="14" t="s">
        <v>393</v>
      </c>
      <c r="H112" s="15" t="s">
        <v>525</v>
      </c>
      <c r="I112" s="16">
        <v>252</v>
      </c>
      <c r="J112" s="16" t="s">
        <v>526</v>
      </c>
      <c r="K112" s="17">
        <v>289.8</v>
      </c>
      <c r="L112" s="19" t="s">
        <v>375</v>
      </c>
      <c r="M112" s="13" t="s">
        <v>41</v>
      </c>
      <c r="N112" s="12"/>
    </row>
    <row r="113" spans="1:14" ht="60" x14ac:dyDescent="0.2">
      <c r="A113" s="13" t="s">
        <v>527</v>
      </c>
      <c r="B113" s="12" t="s">
        <v>457</v>
      </c>
      <c r="C113" s="14" t="s">
        <v>528</v>
      </c>
      <c r="D113" s="14" t="s">
        <v>529</v>
      </c>
      <c r="E113" s="14" t="s">
        <v>460</v>
      </c>
      <c r="F113" s="14" t="s">
        <v>530</v>
      </c>
      <c r="G113" s="14" t="s">
        <v>531</v>
      </c>
      <c r="H113" s="15" t="s">
        <v>532</v>
      </c>
      <c r="I113" s="16">
        <v>139</v>
      </c>
      <c r="J113" s="16" t="s">
        <v>533</v>
      </c>
      <c r="K113" s="17">
        <v>159.85</v>
      </c>
      <c r="L113" s="19" t="s">
        <v>375</v>
      </c>
      <c r="M113" s="13" t="s">
        <v>41</v>
      </c>
      <c r="N113" s="12"/>
    </row>
    <row r="114" spans="1:14" ht="72" x14ac:dyDescent="0.2">
      <c r="A114" s="13" t="s">
        <v>534</v>
      </c>
      <c r="B114" s="12" t="s">
        <v>457</v>
      </c>
      <c r="C114" s="14" t="s">
        <v>535</v>
      </c>
      <c r="D114" s="14" t="s">
        <v>529</v>
      </c>
      <c r="E114" s="14" t="s">
        <v>460</v>
      </c>
      <c r="F114" s="14" t="s">
        <v>536</v>
      </c>
      <c r="G114" s="14" t="s">
        <v>531</v>
      </c>
      <c r="H114" s="15" t="s">
        <v>537</v>
      </c>
      <c r="I114" s="16">
        <v>183</v>
      </c>
      <c r="J114" s="16" t="s">
        <v>538</v>
      </c>
      <c r="K114" s="17">
        <v>210.45</v>
      </c>
      <c r="L114" s="19" t="s">
        <v>375</v>
      </c>
      <c r="M114" s="13" t="s">
        <v>41</v>
      </c>
      <c r="N114" s="12"/>
    </row>
    <row r="115" spans="1:14" ht="48" x14ac:dyDescent="0.2">
      <c r="A115" s="13" t="s">
        <v>539</v>
      </c>
      <c r="B115" s="12" t="s">
        <v>457</v>
      </c>
      <c r="C115" s="14" t="s">
        <v>540</v>
      </c>
      <c r="D115" s="14" t="s">
        <v>529</v>
      </c>
      <c r="E115" s="14" t="s">
        <v>460</v>
      </c>
      <c r="F115" s="14" t="s">
        <v>541</v>
      </c>
      <c r="G115" s="14" t="s">
        <v>531</v>
      </c>
      <c r="H115" s="15" t="s">
        <v>542</v>
      </c>
      <c r="I115" s="16">
        <v>174</v>
      </c>
      <c r="J115" s="16" t="s">
        <v>543</v>
      </c>
      <c r="K115" s="17">
        <v>200.1</v>
      </c>
      <c r="L115" s="19" t="s">
        <v>375</v>
      </c>
      <c r="M115" s="13" t="s">
        <v>41</v>
      </c>
      <c r="N115" s="12"/>
    </row>
    <row r="116" spans="1:14" ht="24" x14ac:dyDescent="0.2">
      <c r="A116" s="13" t="s">
        <v>544</v>
      </c>
      <c r="B116" s="12" t="s">
        <v>457</v>
      </c>
      <c r="C116" s="14" t="s">
        <v>545</v>
      </c>
      <c r="D116" s="14" t="s">
        <v>546</v>
      </c>
      <c r="E116" s="14" t="s">
        <v>460</v>
      </c>
      <c r="F116" s="14" t="s">
        <v>547</v>
      </c>
      <c r="G116" s="14" t="s">
        <v>393</v>
      </c>
      <c r="H116" s="15" t="s">
        <v>548</v>
      </c>
      <c r="I116" s="16">
        <v>122</v>
      </c>
      <c r="J116" s="16" t="s">
        <v>549</v>
      </c>
      <c r="K116" s="17">
        <v>140.30000000000001</v>
      </c>
      <c r="L116" s="19" t="s">
        <v>375</v>
      </c>
      <c r="M116" s="13" t="s">
        <v>41</v>
      </c>
      <c r="N116" s="12"/>
    </row>
    <row r="117" spans="1:14" ht="60" x14ac:dyDescent="0.2">
      <c r="A117" s="13" t="s">
        <v>550</v>
      </c>
      <c r="B117" s="12" t="s">
        <v>457</v>
      </c>
      <c r="C117" s="14" t="s">
        <v>551</v>
      </c>
      <c r="D117" s="14" t="s">
        <v>546</v>
      </c>
      <c r="E117" s="14" t="s">
        <v>460</v>
      </c>
      <c r="F117" s="14" t="s">
        <v>552</v>
      </c>
      <c r="G117" s="14" t="s">
        <v>393</v>
      </c>
      <c r="H117" s="15" t="s">
        <v>548</v>
      </c>
      <c r="I117" s="16">
        <v>122</v>
      </c>
      <c r="J117" s="16" t="s">
        <v>549</v>
      </c>
      <c r="K117" s="17">
        <v>140.30000000000001</v>
      </c>
      <c r="L117" s="19" t="s">
        <v>375</v>
      </c>
      <c r="M117" s="13" t="s">
        <v>41</v>
      </c>
      <c r="N117" s="12"/>
    </row>
    <row r="118" spans="1:14" ht="72" x14ac:dyDescent="0.2">
      <c r="A118" s="13" t="s">
        <v>553</v>
      </c>
      <c r="B118" s="12" t="s">
        <v>457</v>
      </c>
      <c r="C118" s="14" t="s">
        <v>554</v>
      </c>
      <c r="D118" s="14" t="s">
        <v>546</v>
      </c>
      <c r="E118" s="14" t="s">
        <v>477</v>
      </c>
      <c r="F118" s="14" t="s">
        <v>478</v>
      </c>
      <c r="G118" s="14" t="s">
        <v>479</v>
      </c>
      <c r="H118" s="15" t="s">
        <v>548</v>
      </c>
      <c r="I118" s="16">
        <v>122</v>
      </c>
      <c r="J118" s="16" t="s">
        <v>549</v>
      </c>
      <c r="K118" s="17">
        <v>140.30000000000001</v>
      </c>
      <c r="L118" s="19" t="s">
        <v>375</v>
      </c>
      <c r="M118" s="13" t="s">
        <v>41</v>
      </c>
      <c r="N118" s="12"/>
    </row>
    <row r="119" spans="1:14" ht="24" x14ac:dyDescent="0.2">
      <c r="A119" s="13" t="s">
        <v>555</v>
      </c>
      <c r="B119" s="12" t="s">
        <v>457</v>
      </c>
      <c r="C119" s="14" t="s">
        <v>556</v>
      </c>
      <c r="D119" s="14" t="s">
        <v>546</v>
      </c>
      <c r="E119" s="14" t="s">
        <v>460</v>
      </c>
      <c r="F119" s="14" t="s">
        <v>557</v>
      </c>
      <c r="G119" s="14" t="s">
        <v>492</v>
      </c>
      <c r="H119" s="15" t="s">
        <v>493</v>
      </c>
      <c r="I119" s="16">
        <v>70</v>
      </c>
      <c r="J119" s="16" t="s">
        <v>494</v>
      </c>
      <c r="K119" s="17">
        <v>80.5</v>
      </c>
      <c r="L119" s="19" t="s">
        <v>375</v>
      </c>
      <c r="M119" s="13" t="s">
        <v>41</v>
      </c>
      <c r="N119" s="12"/>
    </row>
    <row r="120" spans="1:14" ht="24" x14ac:dyDescent="0.2">
      <c r="A120" s="13" t="s">
        <v>558</v>
      </c>
      <c r="B120" s="12" t="s">
        <v>457</v>
      </c>
      <c r="C120" s="14" t="s">
        <v>559</v>
      </c>
      <c r="D120" s="14" t="s">
        <v>560</v>
      </c>
      <c r="E120" s="14" t="s">
        <v>460</v>
      </c>
      <c r="F120" s="14" t="s">
        <v>561</v>
      </c>
      <c r="G120" s="14" t="s">
        <v>393</v>
      </c>
      <c r="H120" s="15" t="s">
        <v>468</v>
      </c>
      <c r="I120" s="16">
        <v>157</v>
      </c>
      <c r="J120" s="16" t="s">
        <v>469</v>
      </c>
      <c r="K120" s="17">
        <v>180.55</v>
      </c>
      <c r="L120" s="19" t="s">
        <v>375</v>
      </c>
      <c r="M120" s="13" t="s">
        <v>41</v>
      </c>
      <c r="N120" s="12"/>
    </row>
    <row r="121" spans="1:14" ht="48" x14ac:dyDescent="0.2">
      <c r="A121" s="13" t="s">
        <v>562</v>
      </c>
      <c r="B121" s="12" t="s">
        <v>457</v>
      </c>
      <c r="C121" s="14" t="s">
        <v>528</v>
      </c>
      <c r="D121" s="14" t="s">
        <v>529</v>
      </c>
      <c r="E121" s="14" t="s">
        <v>460</v>
      </c>
      <c r="F121" s="14" t="s">
        <v>563</v>
      </c>
      <c r="G121" s="14" t="s">
        <v>531</v>
      </c>
      <c r="H121" s="15" t="s">
        <v>537</v>
      </c>
      <c r="I121" s="16">
        <v>183</v>
      </c>
      <c r="J121" s="16" t="s">
        <v>538</v>
      </c>
      <c r="K121" s="17">
        <v>210.45</v>
      </c>
      <c r="L121" s="19" t="s">
        <v>375</v>
      </c>
      <c r="M121" s="13" t="s">
        <v>41</v>
      </c>
      <c r="N121" s="12"/>
    </row>
    <row r="122" spans="1:14" ht="48" x14ac:dyDescent="0.2">
      <c r="A122" s="13" t="s">
        <v>564</v>
      </c>
      <c r="B122" s="12" t="s">
        <v>457</v>
      </c>
      <c r="C122" s="14" t="s">
        <v>565</v>
      </c>
      <c r="D122" s="14" t="s">
        <v>529</v>
      </c>
      <c r="E122" s="14" t="s">
        <v>460</v>
      </c>
      <c r="F122" s="14" t="s">
        <v>566</v>
      </c>
      <c r="G122" s="14" t="s">
        <v>531</v>
      </c>
      <c r="H122" s="15" t="s">
        <v>567</v>
      </c>
      <c r="I122" s="16">
        <v>261</v>
      </c>
      <c r="J122" s="16" t="s">
        <v>568</v>
      </c>
      <c r="K122" s="17">
        <v>300.14999999999998</v>
      </c>
      <c r="L122" s="19" t="s">
        <v>375</v>
      </c>
      <c r="M122" s="13" t="s">
        <v>41</v>
      </c>
      <c r="N122" s="12"/>
    </row>
    <row r="123" spans="1:14" ht="72" x14ac:dyDescent="0.2">
      <c r="A123" s="13" t="s">
        <v>569</v>
      </c>
      <c r="B123" s="12" t="s">
        <v>457</v>
      </c>
      <c r="C123" s="14" t="s">
        <v>535</v>
      </c>
      <c r="D123" s="14" t="s">
        <v>529</v>
      </c>
      <c r="E123" s="14" t="s">
        <v>460</v>
      </c>
      <c r="F123" s="14" t="s">
        <v>570</v>
      </c>
      <c r="G123" s="14" t="s">
        <v>531</v>
      </c>
      <c r="H123" s="15" t="s">
        <v>567</v>
      </c>
      <c r="I123" s="16">
        <v>261</v>
      </c>
      <c r="J123" s="16" t="s">
        <v>568</v>
      </c>
      <c r="K123" s="17">
        <v>300.14999999999998</v>
      </c>
      <c r="L123" s="19" t="s">
        <v>375</v>
      </c>
      <c r="M123" s="13" t="s">
        <v>41</v>
      </c>
      <c r="N123" s="12"/>
    </row>
    <row r="124" spans="1:14" ht="48" x14ac:dyDescent="0.2">
      <c r="A124" s="13" t="s">
        <v>571</v>
      </c>
      <c r="B124" s="12" t="s">
        <v>457</v>
      </c>
      <c r="C124" s="14" t="s">
        <v>540</v>
      </c>
      <c r="D124" s="14" t="s">
        <v>529</v>
      </c>
      <c r="E124" s="14" t="s">
        <v>460</v>
      </c>
      <c r="F124" s="14" t="s">
        <v>541</v>
      </c>
      <c r="G124" s="14" t="s">
        <v>531</v>
      </c>
      <c r="H124" s="15" t="s">
        <v>525</v>
      </c>
      <c r="I124" s="16">
        <v>252</v>
      </c>
      <c r="J124" s="16" t="s">
        <v>526</v>
      </c>
      <c r="K124" s="17">
        <v>289.8</v>
      </c>
      <c r="L124" s="19" t="s">
        <v>375</v>
      </c>
      <c r="M124" s="13" t="s">
        <v>41</v>
      </c>
      <c r="N124" s="12"/>
    </row>
    <row r="125" spans="1:14" ht="24" x14ac:dyDescent="0.2">
      <c r="A125" s="13" t="s">
        <v>572</v>
      </c>
      <c r="B125" s="12" t="s">
        <v>457</v>
      </c>
      <c r="C125" s="14" t="s">
        <v>545</v>
      </c>
      <c r="D125" s="14" t="s">
        <v>546</v>
      </c>
      <c r="E125" s="14" t="s">
        <v>460</v>
      </c>
      <c r="F125" s="14" t="s">
        <v>547</v>
      </c>
      <c r="G125" s="14" t="s">
        <v>393</v>
      </c>
      <c r="H125" s="15" t="s">
        <v>511</v>
      </c>
      <c r="I125" s="16">
        <v>87</v>
      </c>
      <c r="J125" s="16" t="s">
        <v>512</v>
      </c>
      <c r="K125" s="17">
        <v>100.05</v>
      </c>
      <c r="L125" s="19" t="s">
        <v>375</v>
      </c>
      <c r="M125" s="13" t="s">
        <v>41</v>
      </c>
      <c r="N125" s="12"/>
    </row>
    <row r="126" spans="1:14" ht="60" x14ac:dyDescent="0.2">
      <c r="A126" s="13" t="s">
        <v>573</v>
      </c>
      <c r="B126" s="12" t="s">
        <v>457</v>
      </c>
      <c r="C126" s="14" t="s">
        <v>551</v>
      </c>
      <c r="D126" s="14" t="s">
        <v>546</v>
      </c>
      <c r="E126" s="14" t="s">
        <v>460</v>
      </c>
      <c r="F126" s="14" t="s">
        <v>552</v>
      </c>
      <c r="G126" s="14" t="s">
        <v>393</v>
      </c>
      <c r="H126" s="15" t="s">
        <v>542</v>
      </c>
      <c r="I126" s="16">
        <v>174</v>
      </c>
      <c r="J126" s="16" t="s">
        <v>543</v>
      </c>
      <c r="K126" s="17">
        <v>200.1</v>
      </c>
      <c r="L126" s="19" t="s">
        <v>375</v>
      </c>
      <c r="M126" s="13" t="s">
        <v>41</v>
      </c>
      <c r="N126" s="12"/>
    </row>
    <row r="127" spans="1:14" ht="72" x14ac:dyDescent="0.2">
      <c r="A127" s="13" t="s">
        <v>574</v>
      </c>
      <c r="B127" s="12" t="s">
        <v>457</v>
      </c>
      <c r="C127" s="14" t="s">
        <v>554</v>
      </c>
      <c r="D127" s="14" t="s">
        <v>546</v>
      </c>
      <c r="E127" s="14" t="s">
        <v>477</v>
      </c>
      <c r="F127" s="14" t="s">
        <v>478</v>
      </c>
      <c r="G127" s="14" t="s">
        <v>479</v>
      </c>
      <c r="H127" s="15" t="s">
        <v>542</v>
      </c>
      <c r="I127" s="16">
        <v>174</v>
      </c>
      <c r="J127" s="16" t="s">
        <v>543</v>
      </c>
      <c r="K127" s="17">
        <v>200.1</v>
      </c>
      <c r="L127" s="19" t="s">
        <v>375</v>
      </c>
      <c r="M127" s="13" t="s">
        <v>41</v>
      </c>
      <c r="N127" s="12"/>
    </row>
    <row r="128" spans="1:14" ht="24" x14ac:dyDescent="0.2">
      <c r="A128" s="13" t="s">
        <v>575</v>
      </c>
      <c r="B128" s="12" t="s">
        <v>457</v>
      </c>
      <c r="C128" s="14" t="s">
        <v>556</v>
      </c>
      <c r="D128" s="14" t="s">
        <v>546</v>
      </c>
      <c r="E128" s="14" t="s">
        <v>460</v>
      </c>
      <c r="F128" s="14" t="s">
        <v>557</v>
      </c>
      <c r="G128" s="14" t="s">
        <v>492</v>
      </c>
      <c r="H128" s="15" t="s">
        <v>576</v>
      </c>
      <c r="I128" s="16">
        <v>48</v>
      </c>
      <c r="J128" s="16" t="s">
        <v>577</v>
      </c>
      <c r="K128" s="17">
        <v>55.2</v>
      </c>
      <c r="L128" s="19" t="s">
        <v>375</v>
      </c>
      <c r="M128" s="13" t="s">
        <v>41</v>
      </c>
      <c r="N128" s="12"/>
    </row>
    <row r="129" spans="1:14" ht="24" x14ac:dyDescent="0.2">
      <c r="A129" s="13" t="s">
        <v>578</v>
      </c>
      <c r="B129" s="12" t="s">
        <v>457</v>
      </c>
      <c r="C129" s="14" t="s">
        <v>559</v>
      </c>
      <c r="D129" s="14" t="s">
        <v>560</v>
      </c>
      <c r="E129" s="14" t="s">
        <v>460</v>
      </c>
      <c r="F129" s="14" t="s">
        <v>561</v>
      </c>
      <c r="G129" s="14" t="s">
        <v>393</v>
      </c>
      <c r="H129" s="15" t="s">
        <v>579</v>
      </c>
      <c r="I129" s="16">
        <v>113</v>
      </c>
      <c r="J129" s="16" t="s">
        <v>580</v>
      </c>
      <c r="K129" s="17">
        <v>129.94999999999999</v>
      </c>
      <c r="L129" s="19" t="s">
        <v>375</v>
      </c>
      <c r="M129" s="13" t="s">
        <v>41</v>
      </c>
      <c r="N129" s="12"/>
    </row>
    <row r="130" spans="1:14" ht="24" x14ac:dyDescent="0.25">
      <c r="A130" s="20" t="s">
        <v>581</v>
      </c>
      <c r="B130" s="12" t="s">
        <v>457</v>
      </c>
      <c r="C130" s="14" t="s">
        <v>582</v>
      </c>
      <c r="D130" s="14" t="s">
        <v>583</v>
      </c>
      <c r="E130" s="14" t="s">
        <v>584</v>
      </c>
      <c r="F130" s="14" t="s">
        <v>585</v>
      </c>
      <c r="G130" s="14" t="s">
        <v>37</v>
      </c>
      <c r="H130" s="15" t="s">
        <v>586</v>
      </c>
      <c r="I130" s="16">
        <v>6957</v>
      </c>
      <c r="J130" s="15" t="s">
        <v>587</v>
      </c>
      <c r="K130" s="15">
        <v>8000.55</v>
      </c>
      <c r="L130" s="21" t="s">
        <v>449</v>
      </c>
      <c r="M130" s="13" t="s">
        <v>41</v>
      </c>
      <c r="N130" s="12"/>
    </row>
    <row r="131" spans="1:14" ht="60" x14ac:dyDescent="0.2">
      <c r="A131" s="13" t="s">
        <v>588</v>
      </c>
      <c r="B131" s="12" t="s">
        <v>457</v>
      </c>
      <c r="C131" s="14" t="s">
        <v>589</v>
      </c>
      <c r="D131" s="14" t="s">
        <v>590</v>
      </c>
      <c r="E131" s="14" t="s">
        <v>460</v>
      </c>
      <c r="F131" s="14" t="s">
        <v>591</v>
      </c>
      <c r="G131" s="14" t="s">
        <v>592</v>
      </c>
      <c r="H131" s="15" t="s">
        <v>468</v>
      </c>
      <c r="I131" s="16">
        <v>157</v>
      </c>
      <c r="J131" s="16" t="s">
        <v>469</v>
      </c>
      <c r="K131" s="17">
        <v>180.55</v>
      </c>
      <c r="L131" s="19" t="s">
        <v>375</v>
      </c>
      <c r="M131" s="13" t="s">
        <v>41</v>
      </c>
      <c r="N131" s="12"/>
    </row>
    <row r="132" spans="1:14" ht="60" x14ac:dyDescent="0.2">
      <c r="A132" s="13" t="s">
        <v>593</v>
      </c>
      <c r="B132" s="12" t="s">
        <v>457</v>
      </c>
      <c r="C132" s="14" t="s">
        <v>594</v>
      </c>
      <c r="D132" s="14" t="s">
        <v>590</v>
      </c>
      <c r="E132" s="14" t="s">
        <v>460</v>
      </c>
      <c r="F132" s="14" t="s">
        <v>591</v>
      </c>
      <c r="G132" s="14" t="s">
        <v>595</v>
      </c>
      <c r="H132" s="15" t="s">
        <v>576</v>
      </c>
      <c r="I132" s="16">
        <v>48</v>
      </c>
      <c r="J132" s="16" t="s">
        <v>577</v>
      </c>
      <c r="K132" s="17">
        <v>55.2</v>
      </c>
      <c r="L132" s="19" t="s">
        <v>375</v>
      </c>
      <c r="M132" s="13" t="s">
        <v>41</v>
      </c>
      <c r="N132" s="12"/>
    </row>
    <row r="133" spans="1:14" ht="72" x14ac:dyDescent="0.2">
      <c r="A133" s="13" t="s">
        <v>596</v>
      </c>
      <c r="B133" s="12" t="s">
        <v>457</v>
      </c>
      <c r="C133" s="14" t="s">
        <v>597</v>
      </c>
      <c r="D133" s="14" t="s">
        <v>590</v>
      </c>
      <c r="E133" s="14" t="s">
        <v>460</v>
      </c>
      <c r="F133" s="14" t="s">
        <v>591</v>
      </c>
      <c r="G133" s="14" t="s">
        <v>592</v>
      </c>
      <c r="H133" s="15" t="s">
        <v>567</v>
      </c>
      <c r="I133" s="16">
        <v>261</v>
      </c>
      <c r="J133" s="16" t="s">
        <v>568</v>
      </c>
      <c r="K133" s="17">
        <v>300.14999999999998</v>
      </c>
      <c r="L133" s="19" t="s">
        <v>375</v>
      </c>
      <c r="M133" s="13" t="s">
        <v>41</v>
      </c>
      <c r="N133" s="12"/>
    </row>
    <row r="134" spans="1:14" ht="60" x14ac:dyDescent="0.2">
      <c r="A134" s="13" t="s">
        <v>598</v>
      </c>
      <c r="B134" s="12" t="s">
        <v>457</v>
      </c>
      <c r="C134" s="14" t="s">
        <v>599</v>
      </c>
      <c r="D134" s="14" t="s">
        <v>590</v>
      </c>
      <c r="E134" s="14" t="s">
        <v>460</v>
      </c>
      <c r="F134" s="14" t="s">
        <v>591</v>
      </c>
      <c r="G134" s="14" t="s">
        <v>600</v>
      </c>
      <c r="H134" s="15" t="s">
        <v>567</v>
      </c>
      <c r="I134" s="16">
        <v>261</v>
      </c>
      <c r="J134" s="16" t="s">
        <v>568</v>
      </c>
      <c r="K134" s="17">
        <v>300.14999999999998</v>
      </c>
      <c r="L134" s="19" t="s">
        <v>375</v>
      </c>
      <c r="M134" s="13" t="s">
        <v>41</v>
      </c>
      <c r="N134" s="12"/>
    </row>
    <row r="135" spans="1:14" ht="60" x14ac:dyDescent="0.2">
      <c r="A135" s="20" t="s">
        <v>601</v>
      </c>
      <c r="B135" s="12" t="s">
        <v>457</v>
      </c>
      <c r="C135" s="14" t="s">
        <v>602</v>
      </c>
      <c r="D135" s="14" t="s">
        <v>590</v>
      </c>
      <c r="E135" s="14" t="s">
        <v>460</v>
      </c>
      <c r="F135" s="14" t="s">
        <v>591</v>
      </c>
      <c r="G135" s="14" t="s">
        <v>595</v>
      </c>
      <c r="H135" s="15" t="s">
        <v>503</v>
      </c>
      <c r="I135" s="16">
        <v>130</v>
      </c>
      <c r="J135" s="16" t="s">
        <v>504</v>
      </c>
      <c r="K135" s="17">
        <v>149.5</v>
      </c>
      <c r="L135" s="19" t="s">
        <v>375</v>
      </c>
      <c r="M135" s="13" t="s">
        <v>41</v>
      </c>
      <c r="N135" s="12"/>
    </row>
    <row r="136" spans="1:14" ht="60" x14ac:dyDescent="0.2">
      <c r="A136" s="13" t="s">
        <v>603</v>
      </c>
      <c r="B136" s="12" t="s">
        <v>457</v>
      </c>
      <c r="C136" s="14" t="s">
        <v>604</v>
      </c>
      <c r="D136" s="14" t="s">
        <v>590</v>
      </c>
      <c r="E136" s="14" t="s">
        <v>460</v>
      </c>
      <c r="F136" s="14" t="s">
        <v>591</v>
      </c>
      <c r="G136" s="14" t="s">
        <v>592</v>
      </c>
      <c r="H136" s="15" t="s">
        <v>567</v>
      </c>
      <c r="I136" s="16">
        <v>261</v>
      </c>
      <c r="J136" s="16" t="s">
        <v>568</v>
      </c>
      <c r="K136" s="17">
        <v>300.14999999999998</v>
      </c>
      <c r="L136" s="19" t="s">
        <v>375</v>
      </c>
      <c r="M136" s="13" t="s">
        <v>41</v>
      </c>
      <c r="N136" s="12"/>
    </row>
    <row r="137" spans="1:14" ht="24" x14ac:dyDescent="0.2">
      <c r="A137" s="13" t="s">
        <v>605</v>
      </c>
      <c r="B137" s="12" t="s">
        <v>457</v>
      </c>
      <c r="C137" s="14" t="s">
        <v>606</v>
      </c>
      <c r="D137" s="14" t="s">
        <v>607</v>
      </c>
      <c r="E137" s="14" t="s">
        <v>608</v>
      </c>
      <c r="F137" s="14" t="s">
        <v>609</v>
      </c>
      <c r="G137" s="14" t="s">
        <v>393</v>
      </c>
      <c r="H137" s="15" t="s">
        <v>567</v>
      </c>
      <c r="I137" s="16">
        <v>261</v>
      </c>
      <c r="J137" s="16" t="s">
        <v>568</v>
      </c>
      <c r="K137" s="17">
        <v>300.14999999999998</v>
      </c>
      <c r="L137" s="19" t="s">
        <v>375</v>
      </c>
      <c r="M137" s="13" t="s">
        <v>41</v>
      </c>
      <c r="N137" s="12"/>
    </row>
    <row r="138" spans="1:14" ht="48" x14ac:dyDescent="0.25">
      <c r="A138" s="13" t="s">
        <v>610</v>
      </c>
      <c r="B138" s="12" t="s">
        <v>457</v>
      </c>
      <c r="C138" s="14" t="s">
        <v>611</v>
      </c>
      <c r="D138" s="14" t="s">
        <v>37</v>
      </c>
      <c r="E138" s="14" t="s">
        <v>460</v>
      </c>
      <c r="F138" s="14" t="s">
        <v>612</v>
      </c>
      <c r="G138" s="14" t="s">
        <v>613</v>
      </c>
      <c r="H138" s="15" t="s">
        <v>614</v>
      </c>
      <c r="I138" s="16">
        <v>2174</v>
      </c>
      <c r="J138" s="15" t="s">
        <v>615</v>
      </c>
      <c r="K138" s="15">
        <v>2500.1</v>
      </c>
      <c r="L138" s="16" t="s">
        <v>616</v>
      </c>
      <c r="M138" s="13" t="s">
        <v>41</v>
      </c>
      <c r="N138" s="12"/>
    </row>
    <row r="139" spans="1:14" ht="48" x14ac:dyDescent="0.2">
      <c r="A139" s="13" t="s">
        <v>617</v>
      </c>
      <c r="B139" s="12" t="s">
        <v>457</v>
      </c>
      <c r="C139" s="14" t="s">
        <v>618</v>
      </c>
      <c r="D139" s="14" t="s">
        <v>37</v>
      </c>
      <c r="E139" s="14" t="s">
        <v>460</v>
      </c>
      <c r="F139" s="14" t="s">
        <v>612</v>
      </c>
      <c r="G139" s="14" t="s">
        <v>619</v>
      </c>
      <c r="H139" s="15" t="s">
        <v>404</v>
      </c>
      <c r="I139" s="16">
        <v>43</v>
      </c>
      <c r="J139" s="16" t="s">
        <v>405</v>
      </c>
      <c r="K139" s="17">
        <v>49.45</v>
      </c>
      <c r="L139" s="19" t="s">
        <v>375</v>
      </c>
      <c r="M139" s="13" t="s">
        <v>41</v>
      </c>
      <c r="N139" s="12"/>
    </row>
    <row r="140" spans="1:14" ht="108" x14ac:dyDescent="0.2">
      <c r="A140" s="13" t="s">
        <v>620</v>
      </c>
      <c r="B140" s="12" t="s">
        <v>457</v>
      </c>
      <c r="C140" s="14" t="s">
        <v>621</v>
      </c>
      <c r="D140" s="14" t="s">
        <v>622</v>
      </c>
      <c r="E140" s="14" t="s">
        <v>608</v>
      </c>
      <c r="F140" s="14" t="s">
        <v>623</v>
      </c>
      <c r="G140" s="14" t="s">
        <v>624</v>
      </c>
      <c r="H140" s="15" t="s">
        <v>625</v>
      </c>
      <c r="I140" s="16">
        <v>78</v>
      </c>
      <c r="J140" s="16" t="s">
        <v>626</v>
      </c>
      <c r="K140" s="17">
        <v>89.7</v>
      </c>
      <c r="L140" s="19" t="s">
        <v>375</v>
      </c>
      <c r="M140" s="13" t="s">
        <v>41</v>
      </c>
      <c r="N140" s="12"/>
    </row>
    <row r="141" spans="1:14" ht="108" x14ac:dyDescent="0.2">
      <c r="A141" s="13" t="s">
        <v>627</v>
      </c>
      <c r="B141" s="12" t="s">
        <v>457</v>
      </c>
      <c r="C141" s="14" t="s">
        <v>628</v>
      </c>
      <c r="D141" s="14" t="s">
        <v>622</v>
      </c>
      <c r="E141" s="14" t="s">
        <v>608</v>
      </c>
      <c r="F141" s="14" t="s">
        <v>623</v>
      </c>
      <c r="G141" s="14" t="s">
        <v>629</v>
      </c>
      <c r="H141" s="15" t="s">
        <v>493</v>
      </c>
      <c r="I141" s="16">
        <v>70</v>
      </c>
      <c r="J141" s="16" t="s">
        <v>494</v>
      </c>
      <c r="K141" s="17">
        <v>80.5</v>
      </c>
      <c r="L141" s="19" t="s">
        <v>375</v>
      </c>
      <c r="M141" s="13" t="s">
        <v>41</v>
      </c>
      <c r="N141" s="12"/>
    </row>
    <row r="142" spans="1:14" ht="108" x14ac:dyDescent="0.25">
      <c r="A142" s="13" t="s">
        <v>630</v>
      </c>
      <c r="B142" s="12" t="s">
        <v>457</v>
      </c>
      <c r="C142" s="14" t="s">
        <v>631</v>
      </c>
      <c r="D142" s="14" t="s">
        <v>622</v>
      </c>
      <c r="E142" s="14" t="s">
        <v>608</v>
      </c>
      <c r="F142" s="14" t="s">
        <v>623</v>
      </c>
      <c r="G142" s="14" t="s">
        <v>632</v>
      </c>
      <c r="H142" s="15" t="s">
        <v>633</v>
      </c>
      <c r="I142" s="16">
        <v>7.8</v>
      </c>
      <c r="J142" s="16" t="s">
        <v>634</v>
      </c>
      <c r="K142" s="17">
        <v>8.9700000000000006</v>
      </c>
      <c r="L142" s="16" t="s">
        <v>149</v>
      </c>
      <c r="M142" s="13" t="s">
        <v>41</v>
      </c>
      <c r="N142" s="12"/>
    </row>
    <row r="143" spans="1:14" ht="108" x14ac:dyDescent="0.2">
      <c r="A143" s="13" t="s">
        <v>635</v>
      </c>
      <c r="B143" s="12" t="s">
        <v>457</v>
      </c>
      <c r="C143" s="14" t="s">
        <v>636</v>
      </c>
      <c r="D143" s="14" t="s">
        <v>622</v>
      </c>
      <c r="E143" s="14" t="s">
        <v>608</v>
      </c>
      <c r="F143" s="14" t="s">
        <v>623</v>
      </c>
      <c r="G143" s="14" t="s">
        <v>37</v>
      </c>
      <c r="H143" s="15" t="s">
        <v>637</v>
      </c>
      <c r="I143" s="16">
        <v>0.4</v>
      </c>
      <c r="J143" s="16" t="s">
        <v>638</v>
      </c>
      <c r="K143" s="17">
        <v>0.46</v>
      </c>
      <c r="L143" s="19" t="s">
        <v>40</v>
      </c>
      <c r="M143" s="13" t="s">
        <v>41</v>
      </c>
      <c r="N143" s="12"/>
    </row>
    <row r="144" spans="1:14" ht="108" x14ac:dyDescent="0.2">
      <c r="A144" s="13" t="s">
        <v>639</v>
      </c>
      <c r="B144" s="12" t="s">
        <v>457</v>
      </c>
      <c r="C144" s="14" t="s">
        <v>640</v>
      </c>
      <c r="D144" s="14" t="s">
        <v>622</v>
      </c>
      <c r="E144" s="14" t="s">
        <v>608</v>
      </c>
      <c r="F144" s="14" t="s">
        <v>623</v>
      </c>
      <c r="G144" s="14" t="s">
        <v>624</v>
      </c>
      <c r="H144" s="15" t="s">
        <v>641</v>
      </c>
      <c r="I144" s="16">
        <v>96</v>
      </c>
      <c r="J144" s="16" t="s">
        <v>642</v>
      </c>
      <c r="K144" s="17">
        <v>110.4</v>
      </c>
      <c r="L144" s="19" t="s">
        <v>375</v>
      </c>
      <c r="M144" s="13" t="s">
        <v>41</v>
      </c>
      <c r="N144" s="12"/>
    </row>
    <row r="145" spans="1:14" ht="72" x14ac:dyDescent="0.2">
      <c r="A145" s="13" t="s">
        <v>643</v>
      </c>
      <c r="B145" s="12" t="s">
        <v>457</v>
      </c>
      <c r="C145" s="14" t="s">
        <v>644</v>
      </c>
      <c r="D145" s="14" t="s">
        <v>645</v>
      </c>
      <c r="E145" s="14" t="s">
        <v>608</v>
      </c>
      <c r="F145" s="14" t="s">
        <v>646</v>
      </c>
      <c r="G145" s="14" t="s">
        <v>413</v>
      </c>
      <c r="H145" s="15" t="s">
        <v>542</v>
      </c>
      <c r="I145" s="16">
        <v>174</v>
      </c>
      <c r="J145" s="16" t="s">
        <v>543</v>
      </c>
      <c r="K145" s="17">
        <v>200.1</v>
      </c>
      <c r="L145" s="19" t="s">
        <v>375</v>
      </c>
      <c r="M145" s="13" t="s">
        <v>41</v>
      </c>
      <c r="N145" s="12"/>
    </row>
    <row r="146" spans="1:14" ht="24" x14ac:dyDescent="0.2">
      <c r="A146" s="13" t="s">
        <v>647</v>
      </c>
      <c r="B146" s="12" t="s">
        <v>457</v>
      </c>
      <c r="C146" s="14" t="s">
        <v>648</v>
      </c>
      <c r="D146" s="14" t="s">
        <v>649</v>
      </c>
      <c r="E146" s="14" t="s">
        <v>608</v>
      </c>
      <c r="F146" s="14" t="s">
        <v>650</v>
      </c>
      <c r="G146" s="14" t="s">
        <v>413</v>
      </c>
      <c r="H146" s="15" t="s">
        <v>651</v>
      </c>
      <c r="I146" s="16">
        <v>522</v>
      </c>
      <c r="J146" s="16" t="s">
        <v>652</v>
      </c>
      <c r="K146" s="17">
        <v>600.29999999999995</v>
      </c>
      <c r="L146" s="19" t="s">
        <v>375</v>
      </c>
      <c r="M146" s="13" t="s">
        <v>41</v>
      </c>
      <c r="N146" s="12"/>
    </row>
    <row r="147" spans="1:14" ht="84" x14ac:dyDescent="0.2">
      <c r="A147" s="13" t="s">
        <v>653</v>
      </c>
      <c r="B147" s="12" t="s">
        <v>457</v>
      </c>
      <c r="C147" s="14" t="s">
        <v>654</v>
      </c>
      <c r="D147" s="14" t="s">
        <v>37</v>
      </c>
      <c r="E147" s="14" t="s">
        <v>460</v>
      </c>
      <c r="F147" s="14" t="s">
        <v>655</v>
      </c>
      <c r="G147" s="14" t="s">
        <v>656</v>
      </c>
      <c r="H147" s="15" t="s">
        <v>579</v>
      </c>
      <c r="I147" s="16">
        <v>113</v>
      </c>
      <c r="J147" s="16" t="s">
        <v>580</v>
      </c>
      <c r="K147" s="17">
        <v>129.94999999999999</v>
      </c>
      <c r="L147" s="19" t="s">
        <v>375</v>
      </c>
      <c r="M147" s="13" t="s">
        <v>41</v>
      </c>
      <c r="N147" s="12"/>
    </row>
    <row r="148" spans="1:14" ht="24" x14ac:dyDescent="0.2">
      <c r="A148" s="13" t="s">
        <v>657</v>
      </c>
      <c r="B148" s="12" t="s">
        <v>457</v>
      </c>
      <c r="C148" s="14" t="s">
        <v>658</v>
      </c>
      <c r="D148" s="14" t="s">
        <v>37</v>
      </c>
      <c r="E148" s="14" t="s">
        <v>460</v>
      </c>
      <c r="F148" s="14" t="s">
        <v>659</v>
      </c>
      <c r="G148" s="14" t="s">
        <v>37</v>
      </c>
      <c r="H148" s="15" t="s">
        <v>660</v>
      </c>
      <c r="I148" s="16">
        <v>313</v>
      </c>
      <c r="J148" s="16" t="s">
        <v>661</v>
      </c>
      <c r="K148" s="17">
        <v>359.95</v>
      </c>
      <c r="L148" s="19" t="s">
        <v>375</v>
      </c>
      <c r="M148" s="13" t="s">
        <v>41</v>
      </c>
      <c r="N148" s="12"/>
    </row>
    <row r="149" spans="1:14" ht="48" x14ac:dyDescent="0.2">
      <c r="A149" s="13" t="s">
        <v>662</v>
      </c>
      <c r="B149" s="12" t="s">
        <v>457</v>
      </c>
      <c r="C149" s="14" t="s">
        <v>663</v>
      </c>
      <c r="D149" s="14" t="s">
        <v>37</v>
      </c>
      <c r="E149" s="14" t="s">
        <v>460</v>
      </c>
      <c r="F149" s="14" t="s">
        <v>664</v>
      </c>
      <c r="G149" s="14" t="s">
        <v>37</v>
      </c>
      <c r="H149" s="15" t="s">
        <v>665</v>
      </c>
      <c r="I149" s="16">
        <v>261</v>
      </c>
      <c r="J149" s="16" t="s">
        <v>666</v>
      </c>
      <c r="K149" s="17">
        <v>300.14999999999998</v>
      </c>
      <c r="L149" s="19" t="s">
        <v>375</v>
      </c>
      <c r="M149" s="13" t="s">
        <v>41</v>
      </c>
      <c r="N149" s="12"/>
    </row>
    <row r="150" spans="1:14" ht="60" x14ac:dyDescent="0.2">
      <c r="A150" s="13" t="s">
        <v>667</v>
      </c>
      <c r="B150" s="12" t="s">
        <v>457</v>
      </c>
      <c r="C150" s="14" t="s">
        <v>668</v>
      </c>
      <c r="D150" s="14" t="s">
        <v>669</v>
      </c>
      <c r="E150" s="14" t="s">
        <v>460</v>
      </c>
      <c r="F150" s="14" t="s">
        <v>670</v>
      </c>
      <c r="G150" s="14" t="s">
        <v>37</v>
      </c>
      <c r="H150" s="15" t="s">
        <v>671</v>
      </c>
      <c r="I150" s="16">
        <v>435</v>
      </c>
      <c r="J150" s="16" t="s">
        <v>672</v>
      </c>
      <c r="K150" s="17">
        <v>500.25</v>
      </c>
      <c r="L150" s="19" t="s">
        <v>375</v>
      </c>
      <c r="M150" s="13" t="s">
        <v>41</v>
      </c>
      <c r="N150" s="12"/>
    </row>
    <row r="151" spans="1:14" ht="36" x14ac:dyDescent="0.2">
      <c r="A151" s="13" t="s">
        <v>673</v>
      </c>
      <c r="B151" s="12" t="s">
        <v>457</v>
      </c>
      <c r="C151" s="14" t="s">
        <v>674</v>
      </c>
      <c r="D151" s="14" t="s">
        <v>675</v>
      </c>
      <c r="E151" s="14" t="s">
        <v>608</v>
      </c>
      <c r="F151" s="14" t="s">
        <v>676</v>
      </c>
      <c r="G151" s="14" t="s">
        <v>37</v>
      </c>
      <c r="H151" s="15" t="s">
        <v>677</v>
      </c>
      <c r="I151" s="16">
        <v>304</v>
      </c>
      <c r="J151" s="16" t="s">
        <v>678</v>
      </c>
      <c r="K151" s="17">
        <v>349.6</v>
      </c>
      <c r="L151" s="19" t="s">
        <v>375</v>
      </c>
      <c r="M151" s="13" t="s">
        <v>41</v>
      </c>
      <c r="N151" s="12"/>
    </row>
    <row r="152" spans="1:14" ht="84" x14ac:dyDescent="0.2">
      <c r="A152" s="13" t="s">
        <v>679</v>
      </c>
      <c r="B152" s="12" t="s">
        <v>457</v>
      </c>
      <c r="C152" s="14" t="s">
        <v>680</v>
      </c>
      <c r="D152" s="14" t="s">
        <v>37</v>
      </c>
      <c r="E152" s="14" t="s">
        <v>460</v>
      </c>
      <c r="F152" s="14" t="s">
        <v>681</v>
      </c>
      <c r="G152" s="14" t="s">
        <v>37</v>
      </c>
      <c r="H152" s="15" t="s">
        <v>682</v>
      </c>
      <c r="I152" s="16">
        <v>870</v>
      </c>
      <c r="J152" s="16" t="s">
        <v>683</v>
      </c>
      <c r="K152" s="17">
        <v>1000.5</v>
      </c>
      <c r="L152" s="19" t="s">
        <v>375</v>
      </c>
      <c r="M152" s="13" t="s">
        <v>41</v>
      </c>
      <c r="N152" s="12"/>
    </row>
    <row r="153" spans="1:14" ht="48" x14ac:dyDescent="0.2">
      <c r="A153" s="13" t="s">
        <v>684</v>
      </c>
      <c r="B153" s="12" t="s">
        <v>457</v>
      </c>
      <c r="C153" s="14" t="s">
        <v>685</v>
      </c>
      <c r="D153" s="14" t="s">
        <v>686</v>
      </c>
      <c r="E153" s="14" t="s">
        <v>687</v>
      </c>
      <c r="F153" s="14" t="s">
        <v>688</v>
      </c>
      <c r="G153" s="14" t="s">
        <v>393</v>
      </c>
      <c r="H153" s="15" t="s">
        <v>689</v>
      </c>
      <c r="I153" s="16">
        <v>104</v>
      </c>
      <c r="J153" s="16" t="s">
        <v>690</v>
      </c>
      <c r="K153" s="17">
        <v>119.6</v>
      </c>
      <c r="L153" s="19" t="s">
        <v>375</v>
      </c>
      <c r="M153" s="13" t="s">
        <v>41</v>
      </c>
      <c r="N153" s="12"/>
    </row>
    <row r="154" spans="1:14" ht="24" x14ac:dyDescent="0.25">
      <c r="A154" s="13" t="s">
        <v>691</v>
      </c>
      <c r="B154" s="12" t="s">
        <v>457</v>
      </c>
      <c r="C154" s="14" t="s">
        <v>692</v>
      </c>
      <c r="D154" s="14" t="s">
        <v>693</v>
      </c>
      <c r="E154" s="14" t="s">
        <v>460</v>
      </c>
      <c r="F154" s="14" t="s">
        <v>37</v>
      </c>
      <c r="G154" s="14" t="s">
        <v>37</v>
      </c>
      <c r="H154" s="15" t="s">
        <v>665</v>
      </c>
      <c r="I154" s="16">
        <v>261</v>
      </c>
      <c r="J154" s="16" t="s">
        <v>666</v>
      </c>
      <c r="K154" s="17">
        <v>300.14999999999998</v>
      </c>
      <c r="L154" s="16" t="s">
        <v>694</v>
      </c>
      <c r="M154" s="13" t="s">
        <v>41</v>
      </c>
      <c r="N154" s="12"/>
    </row>
    <row r="155" spans="1:14" ht="60" x14ac:dyDescent="0.2">
      <c r="A155" s="13" t="s">
        <v>695</v>
      </c>
      <c r="B155" s="12" t="s">
        <v>457</v>
      </c>
      <c r="C155" s="14" t="s">
        <v>696</v>
      </c>
      <c r="D155" s="14" t="s">
        <v>697</v>
      </c>
      <c r="E155" s="14" t="s">
        <v>698</v>
      </c>
      <c r="F155" s="14" t="s">
        <v>699</v>
      </c>
      <c r="G155" s="14" t="s">
        <v>440</v>
      </c>
      <c r="H155" s="15" t="s">
        <v>468</v>
      </c>
      <c r="I155" s="16">
        <v>157</v>
      </c>
      <c r="J155" s="16" t="s">
        <v>469</v>
      </c>
      <c r="K155" s="17">
        <v>180.55</v>
      </c>
      <c r="L155" s="19" t="s">
        <v>375</v>
      </c>
      <c r="M155" s="13" t="s">
        <v>41</v>
      </c>
      <c r="N155" s="12"/>
    </row>
    <row r="156" spans="1:14" ht="120" x14ac:dyDescent="0.2">
      <c r="A156" s="13" t="s">
        <v>700</v>
      </c>
      <c r="B156" s="12" t="s">
        <v>701</v>
      </c>
      <c r="C156" s="14" t="s">
        <v>702</v>
      </c>
      <c r="D156" s="14" t="s">
        <v>703</v>
      </c>
      <c r="E156" s="14" t="s">
        <v>704</v>
      </c>
      <c r="F156" s="14" t="s">
        <v>705</v>
      </c>
      <c r="G156" s="14" t="s">
        <v>706</v>
      </c>
      <c r="H156" s="15" t="s">
        <v>707</v>
      </c>
      <c r="I156" s="16">
        <v>739</v>
      </c>
      <c r="J156" s="16" t="s">
        <v>708</v>
      </c>
      <c r="K156" s="17">
        <v>849.85</v>
      </c>
      <c r="L156" s="19" t="s">
        <v>375</v>
      </c>
      <c r="M156" s="13" t="s">
        <v>41</v>
      </c>
      <c r="N156" s="12"/>
    </row>
    <row r="157" spans="1:14" ht="132" x14ac:dyDescent="0.2">
      <c r="A157" s="13" t="s">
        <v>709</v>
      </c>
      <c r="B157" s="12" t="s">
        <v>701</v>
      </c>
      <c r="C157" s="14" t="s">
        <v>710</v>
      </c>
      <c r="D157" s="14" t="s">
        <v>711</v>
      </c>
      <c r="E157" s="14" t="s">
        <v>712</v>
      </c>
      <c r="F157" s="14" t="s">
        <v>713</v>
      </c>
      <c r="G157" s="14" t="s">
        <v>706</v>
      </c>
      <c r="H157" s="15" t="s">
        <v>714</v>
      </c>
      <c r="I157" s="16">
        <v>296</v>
      </c>
      <c r="J157" s="16" t="s">
        <v>715</v>
      </c>
      <c r="K157" s="17">
        <v>340.4</v>
      </c>
      <c r="L157" s="19" t="s">
        <v>375</v>
      </c>
      <c r="M157" s="13" t="s">
        <v>41</v>
      </c>
      <c r="N157" s="12"/>
    </row>
    <row r="158" spans="1:14" ht="84" x14ac:dyDescent="0.2">
      <c r="A158" s="13" t="s">
        <v>716</v>
      </c>
      <c r="B158" s="12" t="s">
        <v>701</v>
      </c>
      <c r="C158" s="14" t="s">
        <v>717</v>
      </c>
      <c r="D158" s="14" t="s">
        <v>718</v>
      </c>
      <c r="E158" s="14" t="s">
        <v>719</v>
      </c>
      <c r="F158" s="14" t="s">
        <v>720</v>
      </c>
      <c r="G158" s="14" t="s">
        <v>706</v>
      </c>
      <c r="H158" s="15" t="s">
        <v>542</v>
      </c>
      <c r="I158" s="16">
        <v>174</v>
      </c>
      <c r="J158" s="16" t="s">
        <v>543</v>
      </c>
      <c r="K158" s="17">
        <v>200.1</v>
      </c>
      <c r="L158" s="19" t="s">
        <v>375</v>
      </c>
      <c r="M158" s="13" t="s">
        <v>41</v>
      </c>
      <c r="N158" s="12"/>
    </row>
    <row r="159" spans="1:14" ht="36" x14ac:dyDescent="0.2">
      <c r="A159" s="13" t="s">
        <v>721</v>
      </c>
      <c r="B159" s="12" t="s">
        <v>701</v>
      </c>
      <c r="C159" s="14" t="s">
        <v>722</v>
      </c>
      <c r="D159" s="14" t="s">
        <v>723</v>
      </c>
      <c r="E159" s="14" t="s">
        <v>724</v>
      </c>
      <c r="F159" s="14" t="s">
        <v>725</v>
      </c>
      <c r="G159" s="14" t="s">
        <v>706</v>
      </c>
      <c r="H159" s="15" t="s">
        <v>726</v>
      </c>
      <c r="I159" s="16">
        <v>304</v>
      </c>
      <c r="J159" s="16" t="s">
        <v>727</v>
      </c>
      <c r="K159" s="17">
        <v>349.6</v>
      </c>
      <c r="L159" s="19" t="s">
        <v>375</v>
      </c>
      <c r="M159" s="13" t="s">
        <v>41</v>
      </c>
      <c r="N159" s="12"/>
    </row>
    <row r="160" spans="1:14" ht="24" x14ac:dyDescent="0.2">
      <c r="A160" s="13" t="s">
        <v>728</v>
      </c>
      <c r="B160" s="12" t="s">
        <v>701</v>
      </c>
      <c r="C160" s="14" t="s">
        <v>729</v>
      </c>
      <c r="D160" s="14" t="s">
        <v>730</v>
      </c>
      <c r="E160" s="14" t="s">
        <v>704</v>
      </c>
      <c r="F160" s="14" t="s">
        <v>731</v>
      </c>
      <c r="G160" s="14" t="s">
        <v>706</v>
      </c>
      <c r="H160" s="15" t="s">
        <v>732</v>
      </c>
      <c r="I160" s="16">
        <v>435</v>
      </c>
      <c r="J160" s="16" t="s">
        <v>733</v>
      </c>
      <c r="K160" s="17">
        <v>500.25</v>
      </c>
      <c r="L160" s="19" t="s">
        <v>375</v>
      </c>
      <c r="M160" s="13" t="s">
        <v>41</v>
      </c>
      <c r="N160" s="12"/>
    </row>
    <row r="161" spans="1:14" ht="216" x14ac:dyDescent="0.2">
      <c r="A161" s="13" t="s">
        <v>734</v>
      </c>
      <c r="B161" s="12" t="s">
        <v>701</v>
      </c>
      <c r="C161" s="14" t="s">
        <v>735</v>
      </c>
      <c r="D161" s="14" t="s">
        <v>736</v>
      </c>
      <c r="E161" s="14" t="s">
        <v>712</v>
      </c>
      <c r="F161" s="14" t="s">
        <v>737</v>
      </c>
      <c r="G161" s="14" t="s">
        <v>706</v>
      </c>
      <c r="H161" s="15" t="s">
        <v>738</v>
      </c>
      <c r="I161" s="16">
        <v>1565</v>
      </c>
      <c r="J161" s="15" t="s">
        <v>739</v>
      </c>
      <c r="K161" s="15">
        <v>1799.75</v>
      </c>
      <c r="L161" s="19" t="s">
        <v>375</v>
      </c>
      <c r="M161" s="13" t="s">
        <v>41</v>
      </c>
      <c r="N161" s="12"/>
    </row>
    <row r="162" spans="1:14" ht="60" x14ac:dyDescent="0.2">
      <c r="A162" s="13" t="s">
        <v>740</v>
      </c>
      <c r="B162" s="12" t="s">
        <v>701</v>
      </c>
      <c r="C162" s="14" t="s">
        <v>741</v>
      </c>
      <c r="D162" s="14" t="s">
        <v>742</v>
      </c>
      <c r="E162" s="14" t="s">
        <v>712</v>
      </c>
      <c r="F162" s="14" t="s">
        <v>743</v>
      </c>
      <c r="G162" s="14" t="s">
        <v>706</v>
      </c>
      <c r="H162" s="15" t="s">
        <v>744</v>
      </c>
      <c r="I162" s="16">
        <v>609</v>
      </c>
      <c r="J162" s="16" t="s">
        <v>745</v>
      </c>
      <c r="K162" s="17">
        <v>700.35</v>
      </c>
      <c r="L162" s="19" t="s">
        <v>375</v>
      </c>
      <c r="M162" s="13" t="s">
        <v>41</v>
      </c>
      <c r="N162" s="12"/>
    </row>
    <row r="163" spans="1:14" ht="36" x14ac:dyDescent="0.2">
      <c r="A163" s="13" t="s">
        <v>746</v>
      </c>
      <c r="B163" s="12" t="s">
        <v>701</v>
      </c>
      <c r="C163" s="14" t="s">
        <v>747</v>
      </c>
      <c r="D163" s="14" t="s">
        <v>748</v>
      </c>
      <c r="E163" s="14" t="s">
        <v>749</v>
      </c>
      <c r="F163" s="14" t="s">
        <v>750</v>
      </c>
      <c r="G163" s="14" t="s">
        <v>706</v>
      </c>
      <c r="H163" s="15" t="s">
        <v>751</v>
      </c>
      <c r="I163" s="16">
        <v>348</v>
      </c>
      <c r="J163" s="16" t="s">
        <v>752</v>
      </c>
      <c r="K163" s="17">
        <v>400.2</v>
      </c>
      <c r="L163" s="19" t="s">
        <v>375</v>
      </c>
      <c r="M163" s="13" t="s">
        <v>41</v>
      </c>
      <c r="N163" s="12"/>
    </row>
    <row r="164" spans="1:14" ht="36" x14ac:dyDescent="0.2">
      <c r="A164" s="13" t="s">
        <v>753</v>
      </c>
      <c r="B164" s="12" t="s">
        <v>701</v>
      </c>
      <c r="C164" s="14" t="s">
        <v>754</v>
      </c>
      <c r="D164" s="14" t="s">
        <v>755</v>
      </c>
      <c r="E164" s="14" t="s">
        <v>756</v>
      </c>
      <c r="F164" s="14" t="s">
        <v>757</v>
      </c>
      <c r="G164" s="14" t="s">
        <v>706</v>
      </c>
      <c r="H164" s="15" t="s">
        <v>751</v>
      </c>
      <c r="I164" s="16">
        <v>348</v>
      </c>
      <c r="J164" s="16" t="s">
        <v>752</v>
      </c>
      <c r="K164" s="17">
        <v>400.2</v>
      </c>
      <c r="L164" s="19" t="s">
        <v>375</v>
      </c>
      <c r="M164" s="13" t="s">
        <v>41</v>
      </c>
      <c r="N164" s="12"/>
    </row>
    <row r="165" spans="1:14" ht="48" x14ac:dyDescent="0.2">
      <c r="A165" s="13" t="s">
        <v>758</v>
      </c>
      <c r="B165" s="12" t="s">
        <v>701</v>
      </c>
      <c r="C165" s="14" t="s">
        <v>759</v>
      </c>
      <c r="D165" s="14" t="s">
        <v>760</v>
      </c>
      <c r="E165" s="14" t="s">
        <v>761</v>
      </c>
      <c r="F165" s="14" t="s">
        <v>762</v>
      </c>
      <c r="G165" s="14" t="s">
        <v>706</v>
      </c>
      <c r="H165" s="15" t="s">
        <v>744</v>
      </c>
      <c r="I165" s="16">
        <v>609</v>
      </c>
      <c r="J165" s="16" t="s">
        <v>745</v>
      </c>
      <c r="K165" s="17">
        <v>700.35</v>
      </c>
      <c r="L165" s="19" t="s">
        <v>375</v>
      </c>
      <c r="M165" s="13" t="s">
        <v>41</v>
      </c>
      <c r="N165" s="12"/>
    </row>
    <row r="166" spans="1:14" ht="36" x14ac:dyDescent="0.2">
      <c r="A166" s="13" t="s">
        <v>763</v>
      </c>
      <c r="B166" s="12" t="s">
        <v>701</v>
      </c>
      <c r="C166" s="14" t="s">
        <v>764</v>
      </c>
      <c r="D166" s="14" t="s">
        <v>765</v>
      </c>
      <c r="E166" s="14" t="s">
        <v>766</v>
      </c>
      <c r="F166" s="14" t="s">
        <v>767</v>
      </c>
      <c r="G166" s="14" t="s">
        <v>706</v>
      </c>
      <c r="H166" s="15" t="s">
        <v>768</v>
      </c>
      <c r="I166" s="16">
        <v>783</v>
      </c>
      <c r="J166" s="16" t="s">
        <v>769</v>
      </c>
      <c r="K166" s="17">
        <v>900.45</v>
      </c>
      <c r="L166" s="19" t="s">
        <v>375</v>
      </c>
      <c r="M166" s="13" t="s">
        <v>41</v>
      </c>
      <c r="N166" s="12"/>
    </row>
    <row r="167" spans="1:14" ht="48" x14ac:dyDescent="0.2">
      <c r="A167" s="13" t="s">
        <v>770</v>
      </c>
      <c r="B167" s="12" t="s">
        <v>701</v>
      </c>
      <c r="C167" s="14" t="s">
        <v>771</v>
      </c>
      <c r="D167" s="14" t="s">
        <v>772</v>
      </c>
      <c r="E167" s="14" t="s">
        <v>773</v>
      </c>
      <c r="F167" s="14" t="s">
        <v>774</v>
      </c>
      <c r="G167" s="14" t="s">
        <v>706</v>
      </c>
      <c r="H167" s="15" t="s">
        <v>732</v>
      </c>
      <c r="I167" s="16">
        <v>435</v>
      </c>
      <c r="J167" s="16" t="s">
        <v>733</v>
      </c>
      <c r="K167" s="17">
        <v>500.25</v>
      </c>
      <c r="L167" s="19" t="s">
        <v>375</v>
      </c>
      <c r="M167" s="13" t="s">
        <v>41</v>
      </c>
      <c r="N167" s="12"/>
    </row>
    <row r="168" spans="1:14" ht="36" x14ac:dyDescent="0.2">
      <c r="A168" s="13" t="s">
        <v>775</v>
      </c>
      <c r="B168" s="12" t="s">
        <v>701</v>
      </c>
      <c r="C168" s="14" t="s">
        <v>776</v>
      </c>
      <c r="D168" s="14" t="s">
        <v>777</v>
      </c>
      <c r="E168" s="14" t="s">
        <v>773</v>
      </c>
      <c r="F168" s="14" t="s">
        <v>774</v>
      </c>
      <c r="G168" s="14" t="s">
        <v>706</v>
      </c>
      <c r="H168" s="15" t="s">
        <v>778</v>
      </c>
      <c r="I168" s="16">
        <v>870</v>
      </c>
      <c r="J168" s="16" t="s">
        <v>779</v>
      </c>
      <c r="K168" s="17">
        <v>1000.5</v>
      </c>
      <c r="L168" s="19" t="s">
        <v>375</v>
      </c>
      <c r="M168" s="13" t="s">
        <v>41</v>
      </c>
      <c r="N168" s="12"/>
    </row>
    <row r="169" spans="1:14" ht="84" x14ac:dyDescent="0.2">
      <c r="A169" s="13" t="s">
        <v>780</v>
      </c>
      <c r="B169" s="12" t="s">
        <v>701</v>
      </c>
      <c r="C169" s="14" t="s">
        <v>781</v>
      </c>
      <c r="D169" s="14" t="s">
        <v>782</v>
      </c>
      <c r="E169" s="14" t="s">
        <v>724</v>
      </c>
      <c r="F169" s="14" t="s">
        <v>783</v>
      </c>
      <c r="G169" s="14" t="s">
        <v>706</v>
      </c>
      <c r="H169" s="15" t="s">
        <v>778</v>
      </c>
      <c r="I169" s="16">
        <v>870</v>
      </c>
      <c r="J169" s="16" t="s">
        <v>779</v>
      </c>
      <c r="K169" s="17">
        <v>1000.5</v>
      </c>
      <c r="L169" s="19" t="s">
        <v>375</v>
      </c>
      <c r="M169" s="13" t="s">
        <v>41</v>
      </c>
      <c r="N169" s="12"/>
    </row>
    <row r="170" spans="1:14" ht="72" x14ac:dyDescent="0.2">
      <c r="A170" s="13" t="s">
        <v>784</v>
      </c>
      <c r="B170" s="12" t="s">
        <v>701</v>
      </c>
      <c r="C170" s="14" t="s">
        <v>785</v>
      </c>
      <c r="D170" s="14" t="s">
        <v>786</v>
      </c>
      <c r="E170" s="14" t="s">
        <v>712</v>
      </c>
      <c r="F170" s="14" t="s">
        <v>787</v>
      </c>
      <c r="G170" s="14" t="s">
        <v>706</v>
      </c>
      <c r="H170" s="15" t="s">
        <v>487</v>
      </c>
      <c r="I170" s="16">
        <v>217</v>
      </c>
      <c r="J170" s="16" t="s">
        <v>488</v>
      </c>
      <c r="K170" s="17">
        <v>249.55</v>
      </c>
      <c r="L170" s="19" t="s">
        <v>375</v>
      </c>
      <c r="M170" s="13" t="s">
        <v>41</v>
      </c>
      <c r="N170" s="12"/>
    </row>
    <row r="171" spans="1:14" ht="108" x14ac:dyDescent="0.2">
      <c r="A171" s="13" t="s">
        <v>788</v>
      </c>
      <c r="B171" s="12" t="s">
        <v>701</v>
      </c>
      <c r="C171" s="14" t="s">
        <v>789</v>
      </c>
      <c r="D171" s="14" t="s">
        <v>790</v>
      </c>
      <c r="E171" s="14" t="s">
        <v>712</v>
      </c>
      <c r="F171" s="14" t="s">
        <v>791</v>
      </c>
      <c r="G171" s="14" t="s">
        <v>706</v>
      </c>
      <c r="H171" s="15" t="s">
        <v>792</v>
      </c>
      <c r="I171" s="16">
        <v>417</v>
      </c>
      <c r="J171" s="16" t="s">
        <v>793</v>
      </c>
      <c r="K171" s="17">
        <v>479.55</v>
      </c>
      <c r="L171" s="19" t="s">
        <v>375</v>
      </c>
      <c r="M171" s="13" t="s">
        <v>41</v>
      </c>
      <c r="N171" s="12"/>
    </row>
    <row r="172" spans="1:14" ht="72" x14ac:dyDescent="0.2">
      <c r="A172" s="13" t="s">
        <v>794</v>
      </c>
      <c r="B172" s="12" t="s">
        <v>701</v>
      </c>
      <c r="C172" s="14" t="s">
        <v>795</v>
      </c>
      <c r="D172" s="14" t="s">
        <v>796</v>
      </c>
      <c r="E172" s="14" t="s">
        <v>712</v>
      </c>
      <c r="F172" s="14" t="s">
        <v>797</v>
      </c>
      <c r="G172" s="14" t="s">
        <v>706</v>
      </c>
      <c r="H172" s="15" t="s">
        <v>726</v>
      </c>
      <c r="I172" s="16">
        <v>304</v>
      </c>
      <c r="J172" s="16" t="s">
        <v>727</v>
      </c>
      <c r="K172" s="17">
        <v>349.6</v>
      </c>
      <c r="L172" s="19" t="s">
        <v>375</v>
      </c>
      <c r="M172" s="13" t="s">
        <v>41</v>
      </c>
      <c r="N172" s="12"/>
    </row>
    <row r="173" spans="1:14" ht="72" x14ac:dyDescent="0.2">
      <c r="A173" s="13" t="s">
        <v>798</v>
      </c>
      <c r="B173" s="12" t="s">
        <v>701</v>
      </c>
      <c r="C173" s="14" t="s">
        <v>799</v>
      </c>
      <c r="D173" s="14" t="s">
        <v>800</v>
      </c>
      <c r="E173" s="14" t="s">
        <v>712</v>
      </c>
      <c r="F173" s="14" t="s">
        <v>801</v>
      </c>
      <c r="G173" s="14" t="s">
        <v>706</v>
      </c>
      <c r="H173" s="15" t="s">
        <v>567</v>
      </c>
      <c r="I173" s="16">
        <v>261</v>
      </c>
      <c r="J173" s="16" t="s">
        <v>568</v>
      </c>
      <c r="K173" s="17">
        <v>300.14999999999998</v>
      </c>
      <c r="L173" s="19" t="s">
        <v>375</v>
      </c>
      <c r="M173" s="13" t="s">
        <v>41</v>
      </c>
      <c r="N173" s="12"/>
    </row>
    <row r="174" spans="1:14" ht="60" x14ac:dyDescent="0.2">
      <c r="A174" s="13" t="s">
        <v>802</v>
      </c>
      <c r="B174" s="12" t="s">
        <v>701</v>
      </c>
      <c r="C174" s="14" t="s">
        <v>803</v>
      </c>
      <c r="D174" s="14" t="s">
        <v>804</v>
      </c>
      <c r="E174" s="14" t="s">
        <v>712</v>
      </c>
      <c r="F174" s="14" t="s">
        <v>805</v>
      </c>
      <c r="G174" s="14" t="s">
        <v>706</v>
      </c>
      <c r="H174" s="15" t="s">
        <v>806</v>
      </c>
      <c r="I174" s="16">
        <v>2087</v>
      </c>
      <c r="J174" s="15" t="s">
        <v>807</v>
      </c>
      <c r="K174" s="15">
        <v>2400.0500000000002</v>
      </c>
      <c r="L174" s="19" t="s">
        <v>375</v>
      </c>
      <c r="M174" s="13" t="s">
        <v>41</v>
      </c>
      <c r="N174" s="12"/>
    </row>
    <row r="175" spans="1:14" ht="48" x14ac:dyDescent="0.2">
      <c r="A175" s="13" t="s">
        <v>808</v>
      </c>
      <c r="B175" s="12" t="s">
        <v>701</v>
      </c>
      <c r="C175" s="14" t="s">
        <v>809</v>
      </c>
      <c r="D175" s="14" t="s">
        <v>810</v>
      </c>
      <c r="E175" s="14" t="s">
        <v>712</v>
      </c>
      <c r="F175" s="14" t="s">
        <v>811</v>
      </c>
      <c r="G175" s="14" t="s">
        <v>706</v>
      </c>
      <c r="H175" s="15" t="s">
        <v>812</v>
      </c>
      <c r="I175" s="16">
        <v>696</v>
      </c>
      <c r="J175" s="16" t="s">
        <v>813</v>
      </c>
      <c r="K175" s="17">
        <v>800.4</v>
      </c>
      <c r="L175" s="19" t="s">
        <v>375</v>
      </c>
      <c r="M175" s="13" t="s">
        <v>41</v>
      </c>
      <c r="N175" s="12"/>
    </row>
    <row r="176" spans="1:14" ht="84" x14ac:dyDescent="0.2">
      <c r="A176" s="13" t="s">
        <v>814</v>
      </c>
      <c r="B176" s="12" t="s">
        <v>701</v>
      </c>
      <c r="C176" s="14" t="s">
        <v>815</v>
      </c>
      <c r="D176" s="14" t="s">
        <v>816</v>
      </c>
      <c r="E176" s="14" t="s">
        <v>712</v>
      </c>
      <c r="F176" s="14" t="s">
        <v>817</v>
      </c>
      <c r="G176" s="14" t="s">
        <v>706</v>
      </c>
      <c r="H176" s="15" t="s">
        <v>751</v>
      </c>
      <c r="I176" s="16">
        <v>348</v>
      </c>
      <c r="J176" s="16" t="s">
        <v>752</v>
      </c>
      <c r="K176" s="17">
        <v>400.2</v>
      </c>
      <c r="L176" s="19" t="s">
        <v>375</v>
      </c>
      <c r="M176" s="13" t="s">
        <v>41</v>
      </c>
      <c r="N176" s="12"/>
    </row>
    <row r="177" spans="1:14" ht="48" x14ac:dyDescent="0.2">
      <c r="A177" s="13" t="s">
        <v>818</v>
      </c>
      <c r="B177" s="12" t="s">
        <v>701</v>
      </c>
      <c r="C177" s="14" t="s">
        <v>819</v>
      </c>
      <c r="D177" s="14" t="s">
        <v>820</v>
      </c>
      <c r="E177" s="14" t="s">
        <v>712</v>
      </c>
      <c r="F177" s="14" t="s">
        <v>821</v>
      </c>
      <c r="G177" s="14" t="s">
        <v>706</v>
      </c>
      <c r="H177" s="15" t="s">
        <v>468</v>
      </c>
      <c r="I177" s="16">
        <v>157</v>
      </c>
      <c r="J177" s="16" t="s">
        <v>469</v>
      </c>
      <c r="K177" s="17">
        <v>180.55</v>
      </c>
      <c r="L177" s="19" t="s">
        <v>375</v>
      </c>
      <c r="M177" s="13" t="s">
        <v>41</v>
      </c>
      <c r="N177" s="12"/>
    </row>
    <row r="178" spans="1:14" ht="60" x14ac:dyDescent="0.2">
      <c r="A178" s="13" t="s">
        <v>822</v>
      </c>
      <c r="B178" s="12" t="s">
        <v>701</v>
      </c>
      <c r="C178" s="14" t="s">
        <v>823</v>
      </c>
      <c r="D178" s="14" t="s">
        <v>824</v>
      </c>
      <c r="E178" s="14" t="s">
        <v>712</v>
      </c>
      <c r="F178" s="14" t="s">
        <v>825</v>
      </c>
      <c r="G178" s="14" t="s">
        <v>706</v>
      </c>
      <c r="H178" s="15" t="s">
        <v>826</v>
      </c>
      <c r="I178" s="16">
        <v>3913</v>
      </c>
      <c r="J178" s="15" t="s">
        <v>827</v>
      </c>
      <c r="K178" s="15">
        <v>4499.95</v>
      </c>
      <c r="L178" s="19" t="s">
        <v>375</v>
      </c>
      <c r="M178" s="13" t="s">
        <v>41</v>
      </c>
      <c r="N178" s="12"/>
    </row>
    <row r="179" spans="1:14" ht="72" x14ac:dyDescent="0.2">
      <c r="A179" s="13" t="s">
        <v>828</v>
      </c>
      <c r="B179" s="12" t="s">
        <v>701</v>
      </c>
      <c r="C179" s="14" t="s">
        <v>829</v>
      </c>
      <c r="D179" s="14" t="s">
        <v>830</v>
      </c>
      <c r="E179" s="14" t="s">
        <v>712</v>
      </c>
      <c r="F179" s="14" t="s">
        <v>825</v>
      </c>
      <c r="G179" s="14" t="s">
        <v>706</v>
      </c>
      <c r="H179" s="15" t="s">
        <v>831</v>
      </c>
      <c r="I179" s="16">
        <v>2174</v>
      </c>
      <c r="J179" s="15" t="s">
        <v>832</v>
      </c>
      <c r="K179" s="15">
        <v>2500.1</v>
      </c>
      <c r="L179" s="19" t="s">
        <v>375</v>
      </c>
      <c r="M179" s="13" t="s">
        <v>41</v>
      </c>
      <c r="N179" s="12"/>
    </row>
    <row r="180" spans="1:14" ht="60" x14ac:dyDescent="0.2">
      <c r="A180" s="13" t="s">
        <v>833</v>
      </c>
      <c r="B180" s="12" t="s">
        <v>701</v>
      </c>
      <c r="C180" s="14" t="s">
        <v>834</v>
      </c>
      <c r="D180" s="14" t="s">
        <v>835</v>
      </c>
      <c r="E180" s="14" t="s">
        <v>712</v>
      </c>
      <c r="F180" s="14" t="s">
        <v>836</v>
      </c>
      <c r="G180" s="14" t="s">
        <v>706</v>
      </c>
      <c r="H180" s="15" t="s">
        <v>837</v>
      </c>
      <c r="I180" s="16">
        <v>500</v>
      </c>
      <c r="J180" s="16" t="s">
        <v>838</v>
      </c>
      <c r="K180" s="22">
        <v>575</v>
      </c>
      <c r="L180" s="19" t="s">
        <v>375</v>
      </c>
      <c r="M180" s="13" t="s">
        <v>41</v>
      </c>
      <c r="N180" s="12"/>
    </row>
    <row r="181" spans="1:14" ht="48" x14ac:dyDescent="0.2">
      <c r="A181" s="13" t="s">
        <v>839</v>
      </c>
      <c r="B181" s="12" t="s">
        <v>701</v>
      </c>
      <c r="C181" s="14" t="s">
        <v>840</v>
      </c>
      <c r="D181" s="14" t="s">
        <v>841</v>
      </c>
      <c r="E181" s="14" t="s">
        <v>712</v>
      </c>
      <c r="F181" s="14" t="s">
        <v>842</v>
      </c>
      <c r="G181" s="14" t="s">
        <v>706</v>
      </c>
      <c r="H181" s="15" t="s">
        <v>732</v>
      </c>
      <c r="I181" s="16">
        <v>435</v>
      </c>
      <c r="J181" s="16" t="s">
        <v>733</v>
      </c>
      <c r="K181" s="17">
        <v>500.25</v>
      </c>
      <c r="L181" s="19" t="s">
        <v>375</v>
      </c>
      <c r="M181" s="13" t="s">
        <v>41</v>
      </c>
      <c r="N181" s="12"/>
    </row>
    <row r="182" spans="1:14" ht="36" x14ac:dyDescent="0.2">
      <c r="A182" s="13" t="s">
        <v>843</v>
      </c>
      <c r="B182" s="12" t="s">
        <v>701</v>
      </c>
      <c r="C182" s="14" t="s">
        <v>844</v>
      </c>
      <c r="D182" s="14" t="s">
        <v>845</v>
      </c>
      <c r="E182" s="14" t="s">
        <v>712</v>
      </c>
      <c r="F182" s="14" t="s">
        <v>846</v>
      </c>
      <c r="G182" s="14" t="s">
        <v>706</v>
      </c>
      <c r="H182" s="15" t="s">
        <v>847</v>
      </c>
      <c r="I182" s="16">
        <v>235</v>
      </c>
      <c r="J182" s="16" t="s">
        <v>848</v>
      </c>
      <c r="K182" s="17">
        <v>270.25</v>
      </c>
      <c r="L182" s="19" t="s">
        <v>375</v>
      </c>
      <c r="M182" s="13" t="s">
        <v>41</v>
      </c>
      <c r="N182" s="12"/>
    </row>
    <row r="183" spans="1:14" ht="60" x14ac:dyDescent="0.2">
      <c r="A183" s="13" t="s">
        <v>849</v>
      </c>
      <c r="B183" s="12" t="s">
        <v>701</v>
      </c>
      <c r="C183" s="14" t="s">
        <v>850</v>
      </c>
      <c r="D183" s="14" t="s">
        <v>851</v>
      </c>
      <c r="E183" s="14" t="s">
        <v>852</v>
      </c>
      <c r="F183" s="14" t="s">
        <v>853</v>
      </c>
      <c r="G183" s="14" t="s">
        <v>706</v>
      </c>
      <c r="H183" s="15" t="s">
        <v>854</v>
      </c>
      <c r="I183" s="16">
        <v>1304</v>
      </c>
      <c r="J183" s="15" t="s">
        <v>855</v>
      </c>
      <c r="K183" s="15">
        <v>1499.6</v>
      </c>
      <c r="L183" s="19" t="s">
        <v>375</v>
      </c>
      <c r="M183" s="13" t="s">
        <v>41</v>
      </c>
      <c r="N183" s="12"/>
    </row>
    <row r="184" spans="1:14" ht="36" x14ac:dyDescent="0.2">
      <c r="A184" s="13" t="s">
        <v>856</v>
      </c>
      <c r="B184" s="12" t="s">
        <v>701</v>
      </c>
      <c r="C184" s="14" t="s">
        <v>857</v>
      </c>
      <c r="D184" s="14" t="s">
        <v>858</v>
      </c>
      <c r="E184" s="14" t="s">
        <v>852</v>
      </c>
      <c r="F184" s="14" t="s">
        <v>859</v>
      </c>
      <c r="G184" s="14" t="s">
        <v>706</v>
      </c>
      <c r="H184" s="15" t="s">
        <v>778</v>
      </c>
      <c r="I184" s="16">
        <v>870</v>
      </c>
      <c r="J184" s="16" t="s">
        <v>779</v>
      </c>
      <c r="K184" s="17">
        <v>1000.5</v>
      </c>
      <c r="L184" s="19" t="s">
        <v>375</v>
      </c>
      <c r="M184" s="13" t="s">
        <v>41</v>
      </c>
      <c r="N184" s="12"/>
    </row>
    <row r="185" spans="1:14" ht="84" x14ac:dyDescent="0.2">
      <c r="A185" s="13" t="s">
        <v>860</v>
      </c>
      <c r="B185" s="12" t="s">
        <v>701</v>
      </c>
      <c r="C185" s="14" t="s">
        <v>861</v>
      </c>
      <c r="D185" s="14" t="s">
        <v>862</v>
      </c>
      <c r="E185" s="14" t="s">
        <v>852</v>
      </c>
      <c r="F185" s="14" t="s">
        <v>863</v>
      </c>
      <c r="G185" s="14" t="s">
        <v>706</v>
      </c>
      <c r="H185" s="15" t="s">
        <v>864</v>
      </c>
      <c r="I185" s="16">
        <v>652</v>
      </c>
      <c r="J185" s="16" t="s">
        <v>865</v>
      </c>
      <c r="K185" s="17">
        <v>749.8</v>
      </c>
      <c r="L185" s="19" t="s">
        <v>375</v>
      </c>
      <c r="M185" s="13" t="s">
        <v>41</v>
      </c>
      <c r="N185" s="12"/>
    </row>
    <row r="186" spans="1:14" ht="48" x14ac:dyDescent="0.2">
      <c r="A186" s="13" t="s">
        <v>866</v>
      </c>
      <c r="B186" s="12" t="s">
        <v>701</v>
      </c>
      <c r="C186" s="14" t="s">
        <v>867</v>
      </c>
      <c r="D186" s="14" t="s">
        <v>868</v>
      </c>
      <c r="E186" s="14" t="s">
        <v>712</v>
      </c>
      <c r="F186" s="14" t="s">
        <v>869</v>
      </c>
      <c r="G186" s="14" t="s">
        <v>706</v>
      </c>
      <c r="H186" s="15" t="s">
        <v>854</v>
      </c>
      <c r="I186" s="16">
        <v>1304</v>
      </c>
      <c r="J186" s="15" t="s">
        <v>855</v>
      </c>
      <c r="K186" s="15">
        <v>1499.6</v>
      </c>
      <c r="L186" s="19" t="s">
        <v>375</v>
      </c>
      <c r="M186" s="13" t="s">
        <v>41</v>
      </c>
      <c r="N186" s="12"/>
    </row>
    <row r="187" spans="1:14" ht="48" x14ac:dyDescent="0.2">
      <c r="A187" s="13" t="s">
        <v>870</v>
      </c>
      <c r="B187" s="12" t="s">
        <v>701</v>
      </c>
      <c r="C187" s="14" t="s">
        <v>871</v>
      </c>
      <c r="D187" s="14" t="s">
        <v>872</v>
      </c>
      <c r="E187" s="14" t="s">
        <v>712</v>
      </c>
      <c r="F187" s="14" t="s">
        <v>873</v>
      </c>
      <c r="G187" s="14" t="s">
        <v>706</v>
      </c>
      <c r="H187" s="15" t="s">
        <v>487</v>
      </c>
      <c r="I187" s="16">
        <v>217</v>
      </c>
      <c r="J187" s="16" t="s">
        <v>488</v>
      </c>
      <c r="K187" s="17">
        <v>249.55</v>
      </c>
      <c r="L187" s="19" t="s">
        <v>375</v>
      </c>
      <c r="M187" s="13" t="s">
        <v>41</v>
      </c>
      <c r="N187" s="12"/>
    </row>
    <row r="188" spans="1:14" ht="36" x14ac:dyDescent="0.2">
      <c r="A188" s="13" t="s">
        <v>874</v>
      </c>
      <c r="B188" s="12" t="s">
        <v>701</v>
      </c>
      <c r="C188" s="14" t="s">
        <v>875</v>
      </c>
      <c r="D188" s="14" t="s">
        <v>876</v>
      </c>
      <c r="E188" s="14" t="s">
        <v>712</v>
      </c>
      <c r="F188" s="14" t="s">
        <v>877</v>
      </c>
      <c r="G188" s="14" t="s">
        <v>706</v>
      </c>
      <c r="H188" s="15" t="s">
        <v>878</v>
      </c>
      <c r="I188" s="16">
        <v>2609</v>
      </c>
      <c r="J188" s="15" t="s">
        <v>879</v>
      </c>
      <c r="K188" s="15">
        <v>3000.35</v>
      </c>
      <c r="L188" s="19" t="s">
        <v>375</v>
      </c>
      <c r="M188" s="13" t="s">
        <v>41</v>
      </c>
      <c r="N188" s="12"/>
    </row>
    <row r="189" spans="1:14" ht="60" x14ac:dyDescent="0.2">
      <c r="A189" s="13" t="s">
        <v>880</v>
      </c>
      <c r="B189" s="12" t="s">
        <v>701</v>
      </c>
      <c r="C189" s="14" t="s">
        <v>881</v>
      </c>
      <c r="D189" s="14" t="s">
        <v>882</v>
      </c>
      <c r="E189" s="14" t="s">
        <v>712</v>
      </c>
      <c r="F189" s="14" t="s">
        <v>883</v>
      </c>
      <c r="G189" s="14" t="s">
        <v>706</v>
      </c>
      <c r="H189" s="15" t="s">
        <v>884</v>
      </c>
      <c r="I189" s="16">
        <v>2783</v>
      </c>
      <c r="J189" s="15" t="s">
        <v>885</v>
      </c>
      <c r="K189" s="15">
        <v>3200.45</v>
      </c>
      <c r="L189" s="19" t="s">
        <v>375</v>
      </c>
      <c r="M189" s="13" t="s">
        <v>41</v>
      </c>
      <c r="N189" s="12"/>
    </row>
    <row r="190" spans="1:14" ht="84" x14ac:dyDescent="0.2">
      <c r="A190" s="13" t="s">
        <v>886</v>
      </c>
      <c r="B190" s="12" t="s">
        <v>701</v>
      </c>
      <c r="C190" s="14" t="s">
        <v>887</v>
      </c>
      <c r="D190" s="14" t="s">
        <v>888</v>
      </c>
      <c r="E190" s="14" t="s">
        <v>712</v>
      </c>
      <c r="F190" s="14" t="s">
        <v>889</v>
      </c>
      <c r="G190" s="14" t="s">
        <v>706</v>
      </c>
      <c r="H190" s="15" t="s">
        <v>890</v>
      </c>
      <c r="I190" s="16">
        <v>1913</v>
      </c>
      <c r="J190" s="15" t="s">
        <v>891</v>
      </c>
      <c r="K190" s="15">
        <v>2199.9499999999998</v>
      </c>
      <c r="L190" s="19" t="s">
        <v>375</v>
      </c>
      <c r="M190" s="13" t="s">
        <v>41</v>
      </c>
      <c r="N190" s="12"/>
    </row>
    <row r="191" spans="1:14" ht="84" x14ac:dyDescent="0.2">
      <c r="A191" s="13" t="s">
        <v>892</v>
      </c>
      <c r="B191" s="12" t="s">
        <v>701</v>
      </c>
      <c r="C191" s="14" t="s">
        <v>893</v>
      </c>
      <c r="D191" s="14" t="s">
        <v>894</v>
      </c>
      <c r="E191" s="14" t="s">
        <v>712</v>
      </c>
      <c r="F191" s="14" t="s">
        <v>895</v>
      </c>
      <c r="G191" s="14" t="s">
        <v>706</v>
      </c>
      <c r="H191" s="15" t="s">
        <v>778</v>
      </c>
      <c r="I191" s="16">
        <v>870</v>
      </c>
      <c r="J191" s="16" t="s">
        <v>779</v>
      </c>
      <c r="K191" s="17">
        <v>1000.5</v>
      </c>
      <c r="L191" s="19" t="s">
        <v>375</v>
      </c>
      <c r="M191" s="13" t="s">
        <v>41</v>
      </c>
      <c r="N191" s="12"/>
    </row>
    <row r="192" spans="1:14" ht="60" x14ac:dyDescent="0.2">
      <c r="A192" s="13" t="s">
        <v>896</v>
      </c>
      <c r="B192" s="12" t="s">
        <v>701</v>
      </c>
      <c r="C192" s="14" t="s">
        <v>897</v>
      </c>
      <c r="D192" s="14" t="s">
        <v>898</v>
      </c>
      <c r="E192" s="14" t="s">
        <v>712</v>
      </c>
      <c r="F192" s="14" t="s">
        <v>899</v>
      </c>
      <c r="G192" s="14" t="s">
        <v>706</v>
      </c>
      <c r="H192" s="15" t="s">
        <v>900</v>
      </c>
      <c r="I192" s="16">
        <v>1391</v>
      </c>
      <c r="J192" s="15" t="s">
        <v>901</v>
      </c>
      <c r="K192" s="15">
        <v>1599.65</v>
      </c>
      <c r="L192" s="19" t="s">
        <v>375</v>
      </c>
      <c r="M192" s="13" t="s">
        <v>41</v>
      </c>
      <c r="N192" s="12"/>
    </row>
    <row r="193" spans="1:14" ht="72" x14ac:dyDescent="0.2">
      <c r="A193" s="13" t="s">
        <v>902</v>
      </c>
      <c r="B193" s="12" t="s">
        <v>701</v>
      </c>
      <c r="C193" s="14" t="s">
        <v>903</v>
      </c>
      <c r="D193" s="14" t="s">
        <v>904</v>
      </c>
      <c r="E193" s="14" t="s">
        <v>712</v>
      </c>
      <c r="F193" s="14" t="s">
        <v>905</v>
      </c>
      <c r="G193" s="14" t="s">
        <v>706</v>
      </c>
      <c r="H193" s="15" t="s">
        <v>651</v>
      </c>
      <c r="I193" s="16">
        <v>522</v>
      </c>
      <c r="J193" s="16" t="s">
        <v>652</v>
      </c>
      <c r="K193" s="17">
        <v>600.29999999999995</v>
      </c>
      <c r="L193" s="19" t="s">
        <v>375</v>
      </c>
      <c r="M193" s="13" t="s">
        <v>41</v>
      </c>
      <c r="N193" s="12"/>
    </row>
    <row r="194" spans="1:14" ht="36" x14ac:dyDescent="0.2">
      <c r="A194" s="13" t="s">
        <v>906</v>
      </c>
      <c r="B194" s="12" t="s">
        <v>701</v>
      </c>
      <c r="C194" s="14" t="s">
        <v>907</v>
      </c>
      <c r="D194" s="14" t="s">
        <v>908</v>
      </c>
      <c r="E194" s="14" t="s">
        <v>712</v>
      </c>
      <c r="F194" s="14" t="s">
        <v>909</v>
      </c>
      <c r="G194" s="14" t="s">
        <v>706</v>
      </c>
      <c r="H194" s="15" t="s">
        <v>468</v>
      </c>
      <c r="I194" s="16">
        <v>157</v>
      </c>
      <c r="J194" s="16" t="s">
        <v>469</v>
      </c>
      <c r="K194" s="17">
        <v>180.55</v>
      </c>
      <c r="L194" s="19" t="s">
        <v>375</v>
      </c>
      <c r="M194" s="13" t="s">
        <v>41</v>
      </c>
      <c r="N194" s="12"/>
    </row>
    <row r="195" spans="1:14" ht="48" x14ac:dyDescent="0.2">
      <c r="A195" s="13" t="s">
        <v>910</v>
      </c>
      <c r="B195" s="12" t="s">
        <v>701</v>
      </c>
      <c r="C195" s="14" t="s">
        <v>911</v>
      </c>
      <c r="D195" s="14" t="s">
        <v>912</v>
      </c>
      <c r="E195" s="14" t="s">
        <v>761</v>
      </c>
      <c r="F195" s="14" t="s">
        <v>913</v>
      </c>
      <c r="G195" s="14" t="s">
        <v>706</v>
      </c>
      <c r="H195" s="15" t="s">
        <v>878</v>
      </c>
      <c r="I195" s="16">
        <v>2609</v>
      </c>
      <c r="J195" s="15" t="s">
        <v>879</v>
      </c>
      <c r="K195" s="15">
        <v>3000.35</v>
      </c>
      <c r="L195" s="19" t="s">
        <v>375</v>
      </c>
      <c r="M195" s="13" t="s">
        <v>41</v>
      </c>
      <c r="N195" s="12"/>
    </row>
    <row r="196" spans="1:14" ht="72" x14ac:dyDescent="0.2">
      <c r="A196" s="13" t="s">
        <v>914</v>
      </c>
      <c r="B196" s="12" t="s">
        <v>701</v>
      </c>
      <c r="C196" s="14" t="s">
        <v>915</v>
      </c>
      <c r="D196" s="14" t="s">
        <v>916</v>
      </c>
      <c r="E196" s="14" t="s">
        <v>761</v>
      </c>
      <c r="F196" s="14" t="s">
        <v>917</v>
      </c>
      <c r="G196" s="14" t="s">
        <v>706</v>
      </c>
      <c r="H196" s="15" t="s">
        <v>918</v>
      </c>
      <c r="I196" s="16">
        <v>365</v>
      </c>
      <c r="J196" s="16" t="s">
        <v>919</v>
      </c>
      <c r="K196" s="17">
        <v>419.75</v>
      </c>
      <c r="L196" s="19" t="s">
        <v>375</v>
      </c>
      <c r="M196" s="13" t="s">
        <v>41</v>
      </c>
      <c r="N196" s="12"/>
    </row>
    <row r="197" spans="1:14" ht="60" x14ac:dyDescent="0.2">
      <c r="A197" s="13" t="s">
        <v>920</v>
      </c>
      <c r="B197" s="12" t="s">
        <v>701</v>
      </c>
      <c r="C197" s="14" t="s">
        <v>921</v>
      </c>
      <c r="D197" s="14" t="s">
        <v>922</v>
      </c>
      <c r="E197" s="14" t="s">
        <v>761</v>
      </c>
      <c r="F197" s="14" t="s">
        <v>923</v>
      </c>
      <c r="G197" s="14" t="s">
        <v>924</v>
      </c>
      <c r="H197" s="15" t="s">
        <v>925</v>
      </c>
      <c r="I197" s="16">
        <v>391</v>
      </c>
      <c r="J197" s="16" t="s">
        <v>926</v>
      </c>
      <c r="K197" s="17">
        <v>449.65</v>
      </c>
      <c r="L197" s="19" t="s">
        <v>375</v>
      </c>
      <c r="M197" s="13" t="s">
        <v>41</v>
      </c>
      <c r="N197" s="12"/>
    </row>
    <row r="198" spans="1:14" ht="36" x14ac:dyDescent="0.2">
      <c r="A198" s="13" t="s">
        <v>927</v>
      </c>
      <c r="B198" s="12" t="s">
        <v>701</v>
      </c>
      <c r="C198" s="14" t="s">
        <v>928</v>
      </c>
      <c r="D198" s="14" t="s">
        <v>929</v>
      </c>
      <c r="E198" s="14" t="s">
        <v>930</v>
      </c>
      <c r="F198" s="14" t="s">
        <v>931</v>
      </c>
      <c r="G198" s="14" t="s">
        <v>706</v>
      </c>
      <c r="H198" s="15" t="s">
        <v>744</v>
      </c>
      <c r="I198" s="16">
        <v>609</v>
      </c>
      <c r="J198" s="16" t="s">
        <v>745</v>
      </c>
      <c r="K198" s="17">
        <v>700.35</v>
      </c>
      <c r="L198" s="19" t="s">
        <v>375</v>
      </c>
      <c r="M198" s="13" t="s">
        <v>41</v>
      </c>
      <c r="N198" s="12"/>
    </row>
    <row r="199" spans="1:14" ht="48" x14ac:dyDescent="0.2">
      <c r="A199" s="13" t="s">
        <v>932</v>
      </c>
      <c r="B199" s="12" t="s">
        <v>701</v>
      </c>
      <c r="C199" s="14" t="s">
        <v>933</v>
      </c>
      <c r="D199" s="14" t="s">
        <v>934</v>
      </c>
      <c r="E199" s="14" t="s">
        <v>930</v>
      </c>
      <c r="F199" s="14" t="s">
        <v>935</v>
      </c>
      <c r="G199" s="14" t="s">
        <v>936</v>
      </c>
      <c r="H199" s="15" t="s">
        <v>542</v>
      </c>
      <c r="I199" s="16">
        <v>174</v>
      </c>
      <c r="J199" s="16" t="s">
        <v>543</v>
      </c>
      <c r="K199" s="17">
        <v>200.1</v>
      </c>
      <c r="L199" s="19" t="s">
        <v>375</v>
      </c>
      <c r="M199" s="13" t="s">
        <v>41</v>
      </c>
      <c r="N199" s="12"/>
    </row>
    <row r="200" spans="1:14" ht="24" x14ac:dyDescent="0.2">
      <c r="A200" s="13" t="s">
        <v>937</v>
      </c>
      <c r="B200" s="12" t="s">
        <v>701</v>
      </c>
      <c r="C200" s="14" t="s">
        <v>938</v>
      </c>
      <c r="D200" s="14" t="s">
        <v>37</v>
      </c>
      <c r="E200" s="14" t="s">
        <v>939</v>
      </c>
      <c r="F200" s="14" t="s">
        <v>940</v>
      </c>
      <c r="G200" s="14" t="s">
        <v>941</v>
      </c>
      <c r="H200" s="15" t="s">
        <v>732</v>
      </c>
      <c r="I200" s="16">
        <v>435</v>
      </c>
      <c r="J200" s="16" t="s">
        <v>733</v>
      </c>
      <c r="K200" s="17">
        <v>500.25</v>
      </c>
      <c r="L200" s="19" t="s">
        <v>375</v>
      </c>
      <c r="M200" s="13" t="s">
        <v>41</v>
      </c>
      <c r="N200" s="12"/>
    </row>
    <row r="201" spans="1:14" ht="24" x14ac:dyDescent="0.2">
      <c r="A201" s="13" t="s">
        <v>942</v>
      </c>
      <c r="B201" s="12" t="s">
        <v>701</v>
      </c>
      <c r="C201" s="14" t="s">
        <v>943</v>
      </c>
      <c r="D201" s="14" t="s">
        <v>37</v>
      </c>
      <c r="E201" s="14" t="s">
        <v>944</v>
      </c>
      <c r="F201" s="14" t="s">
        <v>945</v>
      </c>
      <c r="G201" s="14" t="s">
        <v>946</v>
      </c>
      <c r="H201" s="15" t="s">
        <v>738</v>
      </c>
      <c r="I201" s="16">
        <v>1565</v>
      </c>
      <c r="J201" s="15" t="s">
        <v>739</v>
      </c>
      <c r="K201" s="15">
        <v>1799.75</v>
      </c>
      <c r="L201" s="19" t="s">
        <v>375</v>
      </c>
      <c r="M201" s="13" t="s">
        <v>41</v>
      </c>
      <c r="N201" s="12"/>
    </row>
    <row r="202" spans="1:14" ht="36" x14ac:dyDescent="0.2">
      <c r="A202" s="13" t="s">
        <v>947</v>
      </c>
      <c r="B202" s="12" t="s">
        <v>701</v>
      </c>
      <c r="C202" s="14" t="s">
        <v>948</v>
      </c>
      <c r="D202" s="14" t="s">
        <v>37</v>
      </c>
      <c r="E202" s="14" t="s">
        <v>949</v>
      </c>
      <c r="F202" s="14" t="s">
        <v>950</v>
      </c>
      <c r="G202" s="14" t="s">
        <v>946</v>
      </c>
      <c r="H202" s="15" t="s">
        <v>878</v>
      </c>
      <c r="I202" s="16">
        <v>2609</v>
      </c>
      <c r="J202" s="15" t="s">
        <v>879</v>
      </c>
      <c r="K202" s="15">
        <v>3000.35</v>
      </c>
      <c r="L202" s="19" t="s">
        <v>375</v>
      </c>
      <c r="M202" s="13" t="s">
        <v>41</v>
      </c>
      <c r="N202" s="12"/>
    </row>
    <row r="203" spans="1:14" ht="24" x14ac:dyDescent="0.2">
      <c r="A203" s="13" t="s">
        <v>951</v>
      </c>
      <c r="B203" s="12" t="s">
        <v>701</v>
      </c>
      <c r="C203" s="14" t="s">
        <v>952</v>
      </c>
      <c r="D203" s="14" t="s">
        <v>37</v>
      </c>
      <c r="E203" s="14" t="s">
        <v>953</v>
      </c>
      <c r="F203" s="14" t="s">
        <v>954</v>
      </c>
      <c r="G203" s="14" t="s">
        <v>955</v>
      </c>
      <c r="H203" s="15" t="s">
        <v>732</v>
      </c>
      <c r="I203" s="16">
        <v>435</v>
      </c>
      <c r="J203" s="16" t="s">
        <v>733</v>
      </c>
      <c r="K203" s="17">
        <v>500.25</v>
      </c>
      <c r="L203" s="19" t="s">
        <v>375</v>
      </c>
      <c r="M203" s="13" t="s">
        <v>41</v>
      </c>
      <c r="N203" s="12"/>
    </row>
    <row r="204" spans="1:14" ht="36" x14ac:dyDescent="0.2">
      <c r="A204" s="13" t="s">
        <v>956</v>
      </c>
      <c r="B204" s="12" t="s">
        <v>701</v>
      </c>
      <c r="C204" s="14" t="s">
        <v>957</v>
      </c>
      <c r="D204" s="14" t="s">
        <v>958</v>
      </c>
      <c r="E204" s="14" t="s">
        <v>959</v>
      </c>
      <c r="F204" s="14" t="s">
        <v>960</v>
      </c>
      <c r="G204" s="14" t="s">
        <v>961</v>
      </c>
      <c r="H204" s="15" t="s">
        <v>962</v>
      </c>
      <c r="I204" s="16">
        <v>1044</v>
      </c>
      <c r="J204" s="15" t="s">
        <v>963</v>
      </c>
      <c r="K204" s="15">
        <v>1200.5999999999999</v>
      </c>
      <c r="L204" s="19" t="s">
        <v>964</v>
      </c>
      <c r="M204" s="13" t="s">
        <v>41</v>
      </c>
      <c r="N204" s="12"/>
    </row>
    <row r="205" spans="1:14" ht="72" x14ac:dyDescent="0.2">
      <c r="A205" s="13" t="s">
        <v>965</v>
      </c>
      <c r="B205" s="12" t="s">
        <v>701</v>
      </c>
      <c r="C205" s="14" t="s">
        <v>966</v>
      </c>
      <c r="D205" s="14" t="s">
        <v>967</v>
      </c>
      <c r="E205" s="14" t="s">
        <v>968</v>
      </c>
      <c r="F205" s="14" t="s">
        <v>969</v>
      </c>
      <c r="G205" s="14" t="s">
        <v>970</v>
      </c>
      <c r="H205" s="15" t="s">
        <v>971</v>
      </c>
      <c r="I205" s="16">
        <v>870</v>
      </c>
      <c r="J205" s="16" t="s">
        <v>972</v>
      </c>
      <c r="K205" s="17">
        <v>1000.5</v>
      </c>
      <c r="L205" s="19" t="s">
        <v>964</v>
      </c>
      <c r="M205" s="13" t="s">
        <v>41</v>
      </c>
      <c r="N205" s="12"/>
    </row>
    <row r="206" spans="1:14" ht="36" x14ac:dyDescent="0.2">
      <c r="A206" s="13" t="s">
        <v>973</v>
      </c>
      <c r="B206" s="12" t="s">
        <v>974</v>
      </c>
      <c r="C206" s="14" t="s">
        <v>975</v>
      </c>
      <c r="D206" s="14" t="s">
        <v>37</v>
      </c>
      <c r="E206" s="14" t="s">
        <v>976</v>
      </c>
      <c r="F206" s="14" t="s">
        <v>977</v>
      </c>
      <c r="G206" s="14" t="s">
        <v>978</v>
      </c>
      <c r="H206" s="15" t="s">
        <v>487</v>
      </c>
      <c r="I206" s="16">
        <v>217</v>
      </c>
      <c r="J206" s="16" t="s">
        <v>488</v>
      </c>
      <c r="K206" s="17">
        <v>249.55</v>
      </c>
      <c r="L206" s="19" t="s">
        <v>375</v>
      </c>
      <c r="M206" s="13" t="s">
        <v>41</v>
      </c>
      <c r="N206" s="12"/>
    </row>
    <row r="207" spans="1:14" ht="36" x14ac:dyDescent="0.2">
      <c r="A207" s="13" t="s">
        <v>979</v>
      </c>
      <c r="B207" s="12" t="s">
        <v>974</v>
      </c>
      <c r="C207" s="14" t="s">
        <v>980</v>
      </c>
      <c r="D207" s="14" t="s">
        <v>37</v>
      </c>
      <c r="E207" s="14" t="s">
        <v>976</v>
      </c>
      <c r="F207" s="14" t="s">
        <v>977</v>
      </c>
      <c r="G207" s="14" t="s">
        <v>37</v>
      </c>
      <c r="H207" s="15" t="s">
        <v>981</v>
      </c>
      <c r="I207" s="16">
        <v>261</v>
      </c>
      <c r="J207" s="16" t="s">
        <v>982</v>
      </c>
      <c r="K207" s="17">
        <v>300.14999999999998</v>
      </c>
      <c r="L207" s="19" t="s">
        <v>375</v>
      </c>
      <c r="M207" s="13" t="s">
        <v>41</v>
      </c>
      <c r="N207" s="12"/>
    </row>
    <row r="208" spans="1:14" ht="72" x14ac:dyDescent="0.2">
      <c r="A208" s="13" t="s">
        <v>983</v>
      </c>
      <c r="B208" s="12" t="s">
        <v>974</v>
      </c>
      <c r="C208" s="14" t="s">
        <v>984</v>
      </c>
      <c r="D208" s="14" t="s">
        <v>985</v>
      </c>
      <c r="E208" s="14" t="s">
        <v>371</v>
      </c>
      <c r="F208" s="14" t="s">
        <v>986</v>
      </c>
      <c r="G208" s="14" t="s">
        <v>987</v>
      </c>
      <c r="H208" s="15" t="s">
        <v>732</v>
      </c>
      <c r="I208" s="16">
        <v>435</v>
      </c>
      <c r="J208" s="16" t="s">
        <v>733</v>
      </c>
      <c r="K208" s="17">
        <v>500.25</v>
      </c>
      <c r="L208" s="19" t="s">
        <v>375</v>
      </c>
      <c r="M208" s="13" t="s">
        <v>41</v>
      </c>
      <c r="N208" s="12"/>
    </row>
    <row r="209" spans="1:14" ht="72" x14ac:dyDescent="0.2">
      <c r="A209" s="13" t="s">
        <v>988</v>
      </c>
      <c r="B209" s="12" t="s">
        <v>974</v>
      </c>
      <c r="C209" s="14" t="s">
        <v>989</v>
      </c>
      <c r="D209" s="14" t="s">
        <v>985</v>
      </c>
      <c r="E209" s="14" t="s">
        <v>371</v>
      </c>
      <c r="F209" s="14" t="s">
        <v>990</v>
      </c>
      <c r="G209" s="14" t="s">
        <v>987</v>
      </c>
      <c r="H209" s="15" t="s">
        <v>778</v>
      </c>
      <c r="I209" s="16">
        <v>870</v>
      </c>
      <c r="J209" s="16" t="s">
        <v>779</v>
      </c>
      <c r="K209" s="17">
        <v>1000.5</v>
      </c>
      <c r="L209" s="19" t="s">
        <v>375</v>
      </c>
      <c r="M209" s="13" t="s">
        <v>41</v>
      </c>
      <c r="N209" s="12"/>
    </row>
    <row r="210" spans="1:14" ht="72" x14ac:dyDescent="0.2">
      <c r="A210" s="13" t="s">
        <v>991</v>
      </c>
      <c r="B210" s="12" t="s">
        <v>974</v>
      </c>
      <c r="C210" s="14" t="s">
        <v>992</v>
      </c>
      <c r="D210" s="14" t="s">
        <v>985</v>
      </c>
      <c r="E210" s="14" t="s">
        <v>371</v>
      </c>
      <c r="F210" s="14" t="s">
        <v>993</v>
      </c>
      <c r="G210" s="14" t="s">
        <v>987</v>
      </c>
      <c r="H210" s="15" t="s">
        <v>778</v>
      </c>
      <c r="I210" s="16">
        <v>870</v>
      </c>
      <c r="J210" s="16" t="s">
        <v>779</v>
      </c>
      <c r="K210" s="17">
        <v>1000.5</v>
      </c>
      <c r="L210" s="19" t="s">
        <v>375</v>
      </c>
      <c r="M210" s="13" t="s">
        <v>41</v>
      </c>
      <c r="N210" s="12"/>
    </row>
    <row r="211" spans="1:14" ht="84" x14ac:dyDescent="0.2">
      <c r="A211" s="13" t="s">
        <v>994</v>
      </c>
      <c r="B211" s="12" t="s">
        <v>974</v>
      </c>
      <c r="C211" s="14" t="s">
        <v>995</v>
      </c>
      <c r="D211" s="14" t="s">
        <v>996</v>
      </c>
      <c r="E211" s="14" t="s">
        <v>371</v>
      </c>
      <c r="F211" s="14" t="s">
        <v>997</v>
      </c>
      <c r="G211" s="14" t="s">
        <v>987</v>
      </c>
      <c r="H211" s="15" t="s">
        <v>778</v>
      </c>
      <c r="I211" s="16">
        <v>870</v>
      </c>
      <c r="J211" s="16" t="s">
        <v>779</v>
      </c>
      <c r="K211" s="17">
        <v>1000.5</v>
      </c>
      <c r="L211" s="19" t="s">
        <v>375</v>
      </c>
      <c r="M211" s="13" t="s">
        <v>41</v>
      </c>
      <c r="N211" s="12"/>
    </row>
    <row r="212" spans="1:14" ht="24" x14ac:dyDescent="0.2">
      <c r="A212" s="13" t="s">
        <v>998</v>
      </c>
      <c r="B212" s="12" t="s">
        <v>974</v>
      </c>
      <c r="C212" s="14" t="s">
        <v>999</v>
      </c>
      <c r="D212" s="14" t="s">
        <v>1000</v>
      </c>
      <c r="E212" s="14" t="s">
        <v>1001</v>
      </c>
      <c r="F212" s="14" t="s">
        <v>1002</v>
      </c>
      <c r="G212" s="14" t="s">
        <v>1003</v>
      </c>
      <c r="H212" s="15" t="s">
        <v>1004</v>
      </c>
      <c r="I212" s="16">
        <v>5.22</v>
      </c>
      <c r="J212" s="16" t="s">
        <v>1005</v>
      </c>
      <c r="K212" s="17">
        <v>6.0030000000000001</v>
      </c>
      <c r="L212" s="19" t="s">
        <v>375</v>
      </c>
      <c r="M212" s="13" t="s">
        <v>41</v>
      </c>
      <c r="N212" s="12"/>
    </row>
    <row r="213" spans="1:14" ht="36" x14ac:dyDescent="0.2">
      <c r="A213" s="13" t="s">
        <v>1006</v>
      </c>
      <c r="B213" s="12" t="s">
        <v>974</v>
      </c>
      <c r="C213" s="14" t="s">
        <v>1007</v>
      </c>
      <c r="D213" s="14" t="s">
        <v>1000</v>
      </c>
      <c r="E213" s="14" t="s">
        <v>371</v>
      </c>
      <c r="F213" s="14" t="s">
        <v>1008</v>
      </c>
      <c r="G213" s="14" t="s">
        <v>1009</v>
      </c>
      <c r="H213" s="15" t="s">
        <v>1010</v>
      </c>
      <c r="I213" s="16">
        <v>5.2</v>
      </c>
      <c r="J213" s="16" t="s">
        <v>1011</v>
      </c>
      <c r="K213" s="17">
        <v>5.98</v>
      </c>
      <c r="L213" s="19" t="s">
        <v>375</v>
      </c>
      <c r="M213" s="13" t="s">
        <v>41</v>
      </c>
      <c r="N213" s="12"/>
    </row>
    <row r="214" spans="1:14" ht="24" x14ac:dyDescent="0.2">
      <c r="A214" s="13" t="s">
        <v>1012</v>
      </c>
      <c r="B214" s="12" t="s">
        <v>974</v>
      </c>
      <c r="C214" s="14" t="s">
        <v>1013</v>
      </c>
      <c r="D214" s="14" t="s">
        <v>1000</v>
      </c>
      <c r="E214" s="14" t="s">
        <v>1001</v>
      </c>
      <c r="F214" s="14" t="s">
        <v>1014</v>
      </c>
      <c r="G214" s="14" t="s">
        <v>1009</v>
      </c>
      <c r="H214" s="15" t="s">
        <v>1015</v>
      </c>
      <c r="I214" s="16">
        <v>1.7</v>
      </c>
      <c r="J214" s="16" t="s">
        <v>1016</v>
      </c>
      <c r="K214" s="17">
        <v>1.9550000000000001</v>
      </c>
      <c r="L214" s="19" t="s">
        <v>375</v>
      </c>
      <c r="M214" s="13" t="s">
        <v>41</v>
      </c>
      <c r="N214" s="12"/>
    </row>
    <row r="215" spans="1:14" ht="144" x14ac:dyDescent="0.2">
      <c r="A215" s="13" t="s">
        <v>1017</v>
      </c>
      <c r="B215" s="12" t="s">
        <v>974</v>
      </c>
      <c r="C215" s="14" t="s">
        <v>1018</v>
      </c>
      <c r="D215" s="14" t="s">
        <v>1019</v>
      </c>
      <c r="E215" s="14" t="s">
        <v>371</v>
      </c>
      <c r="F215" s="14" t="s">
        <v>1020</v>
      </c>
      <c r="G215" s="14" t="s">
        <v>1021</v>
      </c>
      <c r="H215" s="15" t="s">
        <v>900</v>
      </c>
      <c r="I215" s="16">
        <v>1391</v>
      </c>
      <c r="J215" s="15" t="s">
        <v>901</v>
      </c>
      <c r="K215" s="15">
        <v>1599.65</v>
      </c>
      <c r="L215" s="19" t="s">
        <v>375</v>
      </c>
      <c r="M215" s="13" t="s">
        <v>41</v>
      </c>
      <c r="N215" s="12"/>
    </row>
    <row r="216" spans="1:14" ht="192" x14ac:dyDescent="0.2">
      <c r="A216" s="13" t="s">
        <v>1022</v>
      </c>
      <c r="B216" s="12" t="s">
        <v>974</v>
      </c>
      <c r="C216" s="14" t="s">
        <v>1023</v>
      </c>
      <c r="D216" s="14" t="s">
        <v>1024</v>
      </c>
      <c r="E216" s="14" t="s">
        <v>371</v>
      </c>
      <c r="F216" s="14" t="s">
        <v>1025</v>
      </c>
      <c r="G216" s="14" t="s">
        <v>1026</v>
      </c>
      <c r="H216" s="15" t="s">
        <v>900</v>
      </c>
      <c r="I216" s="16">
        <v>1391</v>
      </c>
      <c r="J216" s="15" t="s">
        <v>901</v>
      </c>
      <c r="K216" s="15">
        <v>1599.65</v>
      </c>
      <c r="L216" s="19" t="s">
        <v>375</v>
      </c>
      <c r="M216" s="13" t="s">
        <v>41</v>
      </c>
      <c r="N216" s="12"/>
    </row>
    <row r="217" spans="1:14" ht="288" x14ac:dyDescent="0.2">
      <c r="A217" s="13" t="s">
        <v>1027</v>
      </c>
      <c r="B217" s="12" t="s">
        <v>974</v>
      </c>
      <c r="C217" s="14" t="s">
        <v>1028</v>
      </c>
      <c r="D217" s="14" t="s">
        <v>1029</v>
      </c>
      <c r="E217" s="14" t="s">
        <v>1030</v>
      </c>
      <c r="F217" s="23" t="s">
        <v>1031</v>
      </c>
      <c r="G217" s="14" t="s">
        <v>37</v>
      </c>
      <c r="H217" s="15" t="s">
        <v>1032</v>
      </c>
      <c r="I217" s="16">
        <v>52174</v>
      </c>
      <c r="J217" s="15" t="s">
        <v>1033</v>
      </c>
      <c r="K217" s="15">
        <v>60000.1</v>
      </c>
      <c r="L217" s="19" t="s">
        <v>375</v>
      </c>
      <c r="M217" s="13" t="s">
        <v>41</v>
      </c>
      <c r="N217" s="12"/>
    </row>
    <row r="218" spans="1:14" ht="24" x14ac:dyDescent="0.2">
      <c r="A218" s="13" t="s">
        <v>1034</v>
      </c>
      <c r="B218" s="12" t="s">
        <v>974</v>
      </c>
      <c r="C218" s="14" t="s">
        <v>1035</v>
      </c>
      <c r="D218" s="14" t="s">
        <v>1036</v>
      </c>
      <c r="E218" s="14" t="s">
        <v>371</v>
      </c>
      <c r="F218" s="14" t="s">
        <v>1037</v>
      </c>
      <c r="G218" s="14" t="s">
        <v>1038</v>
      </c>
      <c r="H218" s="15" t="s">
        <v>778</v>
      </c>
      <c r="I218" s="16">
        <v>870</v>
      </c>
      <c r="J218" s="16" t="s">
        <v>779</v>
      </c>
      <c r="K218" s="17">
        <v>1000.5</v>
      </c>
      <c r="L218" s="19" t="s">
        <v>375</v>
      </c>
      <c r="M218" s="13" t="s">
        <v>41</v>
      </c>
      <c r="N218" s="12"/>
    </row>
    <row r="219" spans="1:14" ht="24" x14ac:dyDescent="0.2">
      <c r="A219" s="13" t="s">
        <v>1039</v>
      </c>
      <c r="B219" s="12" t="s">
        <v>974</v>
      </c>
      <c r="C219" s="14" t="s">
        <v>1040</v>
      </c>
      <c r="D219" s="14" t="s">
        <v>37</v>
      </c>
      <c r="E219" s="14" t="s">
        <v>1001</v>
      </c>
      <c r="F219" s="14" t="s">
        <v>1041</v>
      </c>
      <c r="G219" s="14" t="s">
        <v>1042</v>
      </c>
      <c r="H219" s="15" t="s">
        <v>1043</v>
      </c>
      <c r="I219" s="16">
        <v>2</v>
      </c>
      <c r="J219" s="16" t="s">
        <v>1044</v>
      </c>
      <c r="K219" s="17">
        <v>2.2999999999999998</v>
      </c>
      <c r="L219" s="19" t="s">
        <v>375</v>
      </c>
      <c r="M219" s="13" t="s">
        <v>41</v>
      </c>
      <c r="N219" s="12"/>
    </row>
    <row r="220" spans="1:14" ht="60" x14ac:dyDescent="0.2">
      <c r="A220" s="13" t="s">
        <v>1045</v>
      </c>
      <c r="B220" s="12" t="s">
        <v>974</v>
      </c>
      <c r="C220" s="14" t="s">
        <v>1046</v>
      </c>
      <c r="D220" s="14" t="s">
        <v>37</v>
      </c>
      <c r="E220" s="14" t="s">
        <v>1047</v>
      </c>
      <c r="F220" s="14" t="s">
        <v>1048</v>
      </c>
      <c r="G220" s="14" t="s">
        <v>1021</v>
      </c>
      <c r="H220" s="15" t="s">
        <v>1049</v>
      </c>
      <c r="I220" s="16">
        <v>70435</v>
      </c>
      <c r="J220" s="15" t="s">
        <v>1050</v>
      </c>
      <c r="K220" s="15">
        <v>81000.25</v>
      </c>
      <c r="L220" s="19" t="s">
        <v>375</v>
      </c>
      <c r="M220" s="13" t="s">
        <v>41</v>
      </c>
      <c r="N220" s="12"/>
    </row>
    <row r="221" spans="1:14" ht="96" x14ac:dyDescent="0.2">
      <c r="A221" s="13" t="s">
        <v>1051</v>
      </c>
      <c r="B221" s="12" t="s">
        <v>974</v>
      </c>
      <c r="C221" s="14" t="s">
        <v>1052</v>
      </c>
      <c r="D221" s="14" t="s">
        <v>37</v>
      </c>
      <c r="E221" s="14" t="s">
        <v>1047</v>
      </c>
      <c r="F221" s="14" t="s">
        <v>1053</v>
      </c>
      <c r="G221" s="14" t="s">
        <v>1021</v>
      </c>
      <c r="H221" s="15" t="s">
        <v>1054</v>
      </c>
      <c r="I221" s="16">
        <v>73043</v>
      </c>
      <c r="J221" s="15" t="s">
        <v>1055</v>
      </c>
      <c r="K221" s="15">
        <v>83999.45</v>
      </c>
      <c r="L221" s="19" t="s">
        <v>375</v>
      </c>
      <c r="M221" s="13" t="s">
        <v>41</v>
      </c>
      <c r="N221" s="12"/>
    </row>
    <row r="222" spans="1:14" ht="108" x14ac:dyDescent="0.2">
      <c r="A222" s="13" t="s">
        <v>1056</v>
      </c>
      <c r="B222" s="12" t="s">
        <v>974</v>
      </c>
      <c r="C222" s="14" t="s">
        <v>1057</v>
      </c>
      <c r="D222" s="14" t="s">
        <v>37</v>
      </c>
      <c r="E222" s="14" t="s">
        <v>1058</v>
      </c>
      <c r="F222" s="14" t="s">
        <v>1059</v>
      </c>
      <c r="G222" s="14" t="s">
        <v>1021</v>
      </c>
      <c r="H222" s="15" t="s">
        <v>1060</v>
      </c>
      <c r="I222" s="16">
        <v>79130</v>
      </c>
      <c r="J222" s="15" t="s">
        <v>1061</v>
      </c>
      <c r="K222" s="15">
        <v>90999.5</v>
      </c>
      <c r="L222" s="19" t="s">
        <v>375</v>
      </c>
      <c r="M222" s="13" t="s">
        <v>41</v>
      </c>
      <c r="N222" s="12"/>
    </row>
    <row r="223" spans="1:14" ht="96" x14ac:dyDescent="0.2">
      <c r="A223" s="13" t="s">
        <v>1062</v>
      </c>
      <c r="B223" s="12" t="s">
        <v>974</v>
      </c>
      <c r="C223" s="14" t="s">
        <v>1063</v>
      </c>
      <c r="D223" s="14" t="s">
        <v>37</v>
      </c>
      <c r="E223" s="14" t="s">
        <v>1047</v>
      </c>
      <c r="F223" s="14" t="s">
        <v>1064</v>
      </c>
      <c r="G223" s="14" t="s">
        <v>1065</v>
      </c>
      <c r="H223" s="15" t="s">
        <v>1066</v>
      </c>
      <c r="I223" s="16">
        <v>71304</v>
      </c>
      <c r="J223" s="15" t="s">
        <v>1067</v>
      </c>
      <c r="K223" s="15">
        <v>81999.600000000006</v>
      </c>
      <c r="L223" s="19" t="s">
        <v>375</v>
      </c>
      <c r="M223" s="13" t="s">
        <v>41</v>
      </c>
      <c r="N223" s="12"/>
    </row>
    <row r="224" spans="1:14" ht="48" x14ac:dyDescent="0.2">
      <c r="A224" s="13" t="s">
        <v>1068</v>
      </c>
      <c r="B224" s="12" t="s">
        <v>974</v>
      </c>
      <c r="C224" s="14" t="s">
        <v>1069</v>
      </c>
      <c r="D224" s="14" t="s">
        <v>37</v>
      </c>
      <c r="E224" s="14" t="s">
        <v>1070</v>
      </c>
      <c r="F224" s="14" t="s">
        <v>1071</v>
      </c>
      <c r="G224" s="14" t="s">
        <v>1072</v>
      </c>
      <c r="H224" s="15" t="s">
        <v>1073</v>
      </c>
      <c r="I224" s="16">
        <v>215</v>
      </c>
      <c r="J224" s="16" t="s">
        <v>1074</v>
      </c>
      <c r="K224" s="17">
        <v>247.25</v>
      </c>
      <c r="L224" s="19" t="s">
        <v>375</v>
      </c>
      <c r="M224" s="13" t="s">
        <v>41</v>
      </c>
      <c r="N224" s="12"/>
    </row>
    <row r="225" spans="1:14" ht="48" x14ac:dyDescent="0.2">
      <c r="A225" s="20" t="s">
        <v>1075</v>
      </c>
      <c r="B225" s="12" t="s">
        <v>974</v>
      </c>
      <c r="C225" s="14" t="s">
        <v>1076</v>
      </c>
      <c r="D225" s="14" t="s">
        <v>1077</v>
      </c>
      <c r="E225" s="14" t="s">
        <v>1078</v>
      </c>
      <c r="F225" s="14" t="s">
        <v>1079</v>
      </c>
      <c r="G225" s="14" t="s">
        <v>1080</v>
      </c>
      <c r="H225" s="15">
        <v>1</v>
      </c>
      <c r="I225" s="16">
        <v>1</v>
      </c>
      <c r="J225" s="16"/>
      <c r="K225" s="22"/>
      <c r="L225" s="19" t="s">
        <v>375</v>
      </c>
      <c r="M225" s="13" t="s">
        <v>1081</v>
      </c>
      <c r="N225" s="12"/>
    </row>
    <row r="226" spans="1:14" ht="24" x14ac:dyDescent="0.2">
      <c r="A226" s="20" t="s">
        <v>1082</v>
      </c>
      <c r="B226" s="12" t="s">
        <v>974</v>
      </c>
      <c r="C226" s="14" t="s">
        <v>1083</v>
      </c>
      <c r="D226" s="14" t="s">
        <v>37</v>
      </c>
      <c r="E226" s="14" t="s">
        <v>371</v>
      </c>
      <c r="F226" s="14" t="s">
        <v>37</v>
      </c>
      <c r="G226" s="14" t="s">
        <v>1003</v>
      </c>
      <c r="H226" s="15" t="s">
        <v>1015</v>
      </c>
      <c r="I226" s="16">
        <v>1.7</v>
      </c>
      <c r="J226" s="16" t="s">
        <v>1016</v>
      </c>
      <c r="K226" s="17">
        <v>1.9550000000000001</v>
      </c>
      <c r="L226" s="19" t="s">
        <v>375</v>
      </c>
      <c r="M226" s="13" t="s">
        <v>41</v>
      </c>
      <c r="N226" s="12"/>
    </row>
    <row r="227" spans="1:14" ht="12" x14ac:dyDescent="0.2">
      <c r="A227" s="13" t="s">
        <v>1084</v>
      </c>
      <c r="B227" s="12" t="s">
        <v>974</v>
      </c>
      <c r="C227" s="14" t="s">
        <v>1085</v>
      </c>
      <c r="D227" s="14" t="s">
        <v>37</v>
      </c>
      <c r="E227" s="14" t="s">
        <v>371</v>
      </c>
      <c r="F227" s="14" t="s">
        <v>1086</v>
      </c>
      <c r="G227" s="14" t="s">
        <v>1087</v>
      </c>
      <c r="H227" s="15" t="s">
        <v>1015</v>
      </c>
      <c r="I227" s="16">
        <v>1.7</v>
      </c>
      <c r="J227" s="16" t="s">
        <v>1016</v>
      </c>
      <c r="K227" s="17">
        <v>1.9550000000000001</v>
      </c>
      <c r="L227" s="19" t="s">
        <v>375</v>
      </c>
      <c r="M227" s="13" t="s">
        <v>41</v>
      </c>
      <c r="N227" s="12"/>
    </row>
    <row r="228" spans="1:14" ht="36" x14ac:dyDescent="0.2">
      <c r="A228" s="13" t="s">
        <v>1088</v>
      </c>
      <c r="B228" s="12" t="s">
        <v>974</v>
      </c>
      <c r="C228" s="14" t="s">
        <v>1089</v>
      </c>
      <c r="D228" s="14" t="s">
        <v>37</v>
      </c>
      <c r="E228" s="14" t="s">
        <v>371</v>
      </c>
      <c r="F228" s="14" t="s">
        <v>1090</v>
      </c>
      <c r="G228" s="14" t="s">
        <v>37</v>
      </c>
      <c r="H228" s="15" t="s">
        <v>1091</v>
      </c>
      <c r="I228" s="16">
        <v>1113</v>
      </c>
      <c r="J228" s="15" t="s">
        <v>1092</v>
      </c>
      <c r="K228" s="15">
        <v>1279.95</v>
      </c>
      <c r="L228" s="19" t="s">
        <v>375</v>
      </c>
      <c r="M228" s="13" t="s">
        <v>41</v>
      </c>
      <c r="N228" s="12"/>
    </row>
    <row r="229" spans="1:14" ht="36" x14ac:dyDescent="0.2">
      <c r="A229" s="13" t="s">
        <v>1093</v>
      </c>
      <c r="B229" s="12" t="s">
        <v>974</v>
      </c>
      <c r="C229" s="14" t="s">
        <v>1094</v>
      </c>
      <c r="D229" s="14" t="s">
        <v>37</v>
      </c>
      <c r="E229" s="14" t="s">
        <v>371</v>
      </c>
      <c r="F229" s="14" t="s">
        <v>1090</v>
      </c>
      <c r="G229" s="14" t="s">
        <v>1072</v>
      </c>
      <c r="H229" s="15" t="s">
        <v>1095</v>
      </c>
      <c r="I229" s="16">
        <v>61</v>
      </c>
      <c r="J229" s="16" t="s">
        <v>1096</v>
      </c>
      <c r="K229" s="17">
        <v>70.150000000000006</v>
      </c>
      <c r="L229" s="19" t="s">
        <v>375</v>
      </c>
      <c r="M229" s="13" t="s">
        <v>41</v>
      </c>
      <c r="N229" s="12"/>
    </row>
    <row r="230" spans="1:14" ht="36" x14ac:dyDescent="0.2">
      <c r="A230" s="13" t="s">
        <v>1097</v>
      </c>
      <c r="B230" s="12" t="s">
        <v>974</v>
      </c>
      <c r="C230" s="14" t="s">
        <v>1098</v>
      </c>
      <c r="D230" s="14" t="s">
        <v>37</v>
      </c>
      <c r="E230" s="14" t="s">
        <v>371</v>
      </c>
      <c r="F230" s="14" t="s">
        <v>1090</v>
      </c>
      <c r="G230" s="14" t="s">
        <v>1099</v>
      </c>
      <c r="H230" s="15" t="s">
        <v>1100</v>
      </c>
      <c r="I230" s="16">
        <v>91</v>
      </c>
      <c r="J230" s="16" t="s">
        <v>1101</v>
      </c>
      <c r="K230" s="17">
        <v>104.65</v>
      </c>
      <c r="L230" s="19" t="s">
        <v>375</v>
      </c>
      <c r="M230" s="13" t="s">
        <v>41</v>
      </c>
      <c r="N230" s="12"/>
    </row>
    <row r="231" spans="1:14" ht="36" x14ac:dyDescent="0.25">
      <c r="A231" s="13" t="s">
        <v>1102</v>
      </c>
      <c r="B231" s="12" t="s">
        <v>974</v>
      </c>
      <c r="C231" s="14" t="s">
        <v>1103</v>
      </c>
      <c r="D231" s="14" t="s">
        <v>37</v>
      </c>
      <c r="E231" s="14" t="s">
        <v>371</v>
      </c>
      <c r="F231" s="14" t="s">
        <v>1104</v>
      </c>
      <c r="G231" s="14" t="s">
        <v>1105</v>
      </c>
      <c r="H231" s="15" t="s">
        <v>1106</v>
      </c>
      <c r="I231" s="16">
        <v>139</v>
      </c>
      <c r="J231" s="16" t="s">
        <v>1107</v>
      </c>
      <c r="K231" s="17">
        <v>159.85</v>
      </c>
      <c r="L231" s="16" t="s">
        <v>1108</v>
      </c>
      <c r="M231" s="13" t="s">
        <v>41</v>
      </c>
      <c r="N231" s="12"/>
    </row>
    <row r="232" spans="1:14" ht="36" x14ac:dyDescent="0.25">
      <c r="A232" s="13" t="s">
        <v>1109</v>
      </c>
      <c r="B232" s="12" t="s">
        <v>974</v>
      </c>
      <c r="C232" s="14" t="s">
        <v>1110</v>
      </c>
      <c r="D232" s="14" t="s">
        <v>37</v>
      </c>
      <c r="E232" s="14" t="s">
        <v>371</v>
      </c>
      <c r="F232" s="14" t="s">
        <v>1104</v>
      </c>
      <c r="G232" s="14" t="s">
        <v>1111</v>
      </c>
      <c r="H232" s="15" t="s">
        <v>1112</v>
      </c>
      <c r="I232" s="16">
        <v>261</v>
      </c>
      <c r="J232" s="16" t="s">
        <v>1113</v>
      </c>
      <c r="K232" s="17">
        <v>300.14999999999998</v>
      </c>
      <c r="L232" s="16" t="s">
        <v>1108</v>
      </c>
      <c r="M232" s="13" t="s">
        <v>41</v>
      </c>
      <c r="N232" s="12"/>
    </row>
    <row r="233" spans="1:14" ht="48" x14ac:dyDescent="0.2">
      <c r="A233" s="20" t="s">
        <v>1114</v>
      </c>
      <c r="B233" s="12" t="s">
        <v>974</v>
      </c>
      <c r="C233" s="14" t="s">
        <v>1115</v>
      </c>
      <c r="D233" s="14" t="s">
        <v>1116</v>
      </c>
      <c r="E233" s="14" t="s">
        <v>1117</v>
      </c>
      <c r="F233" s="14" t="s">
        <v>1079</v>
      </c>
      <c r="G233" s="14" t="s">
        <v>1118</v>
      </c>
      <c r="H233" s="24">
        <v>1</v>
      </c>
      <c r="I233" s="24">
        <v>1</v>
      </c>
      <c r="J233" s="16"/>
      <c r="K233" s="22"/>
      <c r="L233" s="19" t="s">
        <v>375</v>
      </c>
      <c r="M233" s="13" t="s">
        <v>41</v>
      </c>
      <c r="N233" s="12"/>
    </row>
    <row r="234" spans="1:14" ht="48" x14ac:dyDescent="0.2">
      <c r="A234" s="20" t="s">
        <v>1119</v>
      </c>
      <c r="B234" s="12" t="s">
        <v>974</v>
      </c>
      <c r="C234" s="14" t="s">
        <v>1120</v>
      </c>
      <c r="D234" s="14" t="s">
        <v>1121</v>
      </c>
      <c r="E234" s="14" t="s">
        <v>1117</v>
      </c>
      <c r="F234" s="14" t="s">
        <v>1079</v>
      </c>
      <c r="G234" s="14" t="s">
        <v>1122</v>
      </c>
      <c r="H234" s="24">
        <v>1</v>
      </c>
      <c r="I234" s="24">
        <v>1</v>
      </c>
      <c r="J234" s="16"/>
      <c r="K234" s="22"/>
      <c r="L234" s="19" t="s">
        <v>375</v>
      </c>
      <c r="M234" s="13" t="s">
        <v>41</v>
      </c>
      <c r="N234" s="12"/>
    </row>
    <row r="235" spans="1:14" ht="24" x14ac:dyDescent="0.2">
      <c r="A235" s="20" t="s">
        <v>1123</v>
      </c>
      <c r="B235" s="12" t="s">
        <v>974</v>
      </c>
      <c r="C235" s="14" t="s">
        <v>1124</v>
      </c>
      <c r="D235" s="14" t="s">
        <v>1125</v>
      </c>
      <c r="E235" s="14" t="s">
        <v>1117</v>
      </c>
      <c r="F235" s="14" t="s">
        <v>1126</v>
      </c>
      <c r="G235" s="14" t="s">
        <v>1127</v>
      </c>
      <c r="H235" s="24">
        <v>1</v>
      </c>
      <c r="I235" s="24">
        <v>1</v>
      </c>
      <c r="J235" s="16"/>
      <c r="K235" s="22"/>
      <c r="L235" s="19" t="s">
        <v>375</v>
      </c>
      <c r="M235" s="13" t="s">
        <v>41</v>
      </c>
      <c r="N235" s="12"/>
    </row>
    <row r="236" spans="1:14" ht="24" x14ac:dyDescent="0.2">
      <c r="A236" s="20" t="s">
        <v>1128</v>
      </c>
      <c r="B236" s="12" t="s">
        <v>974</v>
      </c>
      <c r="C236" s="14" t="s">
        <v>1129</v>
      </c>
      <c r="D236" s="14" t="s">
        <v>1130</v>
      </c>
      <c r="E236" s="14" t="s">
        <v>1117</v>
      </c>
      <c r="F236" s="14" t="s">
        <v>1079</v>
      </c>
      <c r="G236" s="14" t="s">
        <v>1118</v>
      </c>
      <c r="H236" s="24">
        <v>1</v>
      </c>
      <c r="I236" s="24">
        <v>1</v>
      </c>
      <c r="J236" s="16"/>
      <c r="K236" s="22"/>
      <c r="L236" s="19" t="s">
        <v>375</v>
      </c>
      <c r="M236" s="13" t="s">
        <v>41</v>
      </c>
      <c r="N236" s="12"/>
    </row>
    <row r="237" spans="1:14" ht="24" x14ac:dyDescent="0.2">
      <c r="A237" s="20" t="s">
        <v>1131</v>
      </c>
      <c r="B237" s="12" t="s">
        <v>974</v>
      </c>
      <c r="C237" s="14" t="s">
        <v>1129</v>
      </c>
      <c r="D237" s="14" t="s">
        <v>1132</v>
      </c>
      <c r="E237" s="14" t="s">
        <v>1117</v>
      </c>
      <c r="F237" s="14" t="s">
        <v>1079</v>
      </c>
      <c r="G237" s="14" t="s">
        <v>1118</v>
      </c>
      <c r="H237" s="24">
        <v>1</v>
      </c>
      <c r="I237" s="24">
        <v>1</v>
      </c>
      <c r="J237" s="16"/>
      <c r="K237" s="22"/>
      <c r="L237" s="19" t="s">
        <v>375</v>
      </c>
      <c r="M237" s="13" t="s">
        <v>41</v>
      </c>
      <c r="N237" s="12"/>
    </row>
    <row r="238" spans="1:14" ht="24" x14ac:dyDescent="0.2">
      <c r="A238" s="13" t="s">
        <v>1133</v>
      </c>
      <c r="B238" s="12" t="s">
        <v>1134</v>
      </c>
      <c r="C238" s="14" t="s">
        <v>1135</v>
      </c>
      <c r="D238" s="14" t="s">
        <v>1136</v>
      </c>
      <c r="E238" s="14" t="s">
        <v>1137</v>
      </c>
      <c r="F238" s="14" t="s">
        <v>37</v>
      </c>
      <c r="G238" s="14" t="s">
        <v>37</v>
      </c>
      <c r="H238" s="15" t="s">
        <v>1138</v>
      </c>
      <c r="I238" s="16">
        <v>8.6E-3</v>
      </c>
      <c r="J238" s="16" t="s">
        <v>1139</v>
      </c>
      <c r="K238" s="17">
        <v>9.8899999999999995E-3</v>
      </c>
      <c r="L238" s="19" t="s">
        <v>40</v>
      </c>
      <c r="M238" s="13" t="s">
        <v>41</v>
      </c>
      <c r="N238" s="12"/>
    </row>
    <row r="239" spans="1:14" ht="36" x14ac:dyDescent="0.2">
      <c r="A239" s="13" t="s">
        <v>1140</v>
      </c>
      <c r="B239" s="12" t="s">
        <v>1134</v>
      </c>
      <c r="C239" s="14" t="s">
        <v>1141</v>
      </c>
      <c r="D239" s="14" t="s">
        <v>1142</v>
      </c>
      <c r="E239" s="14" t="s">
        <v>1143</v>
      </c>
      <c r="F239" s="14" t="s">
        <v>37</v>
      </c>
      <c r="G239" s="14" t="s">
        <v>37</v>
      </c>
      <c r="H239" s="15" t="s">
        <v>1138</v>
      </c>
      <c r="I239" s="16">
        <v>8.6E-3</v>
      </c>
      <c r="J239" s="16" t="s">
        <v>1139</v>
      </c>
      <c r="K239" s="17">
        <v>9.8899999999999995E-3</v>
      </c>
      <c r="L239" s="19" t="s">
        <v>40</v>
      </c>
      <c r="M239" s="13" t="s">
        <v>41</v>
      </c>
      <c r="N239" s="12"/>
    </row>
    <row r="240" spans="1:14" ht="36" x14ac:dyDescent="0.2">
      <c r="A240" s="13" t="s">
        <v>1144</v>
      </c>
      <c r="B240" s="12" t="s">
        <v>1134</v>
      </c>
      <c r="C240" s="14" t="s">
        <v>1145</v>
      </c>
      <c r="D240" s="14" t="s">
        <v>321</v>
      </c>
      <c r="E240" s="14" t="s">
        <v>1146</v>
      </c>
      <c r="F240" s="14" t="s">
        <v>1147</v>
      </c>
      <c r="G240" s="14" t="s">
        <v>37</v>
      </c>
      <c r="H240" s="15" t="s">
        <v>1148</v>
      </c>
      <c r="I240" s="16">
        <v>2.5999999999999999E-2</v>
      </c>
      <c r="J240" s="16" t="s">
        <v>1149</v>
      </c>
      <c r="K240" s="17">
        <v>2.9899999999999999E-2</v>
      </c>
      <c r="L240" s="19" t="s">
        <v>40</v>
      </c>
      <c r="M240" s="13" t="s">
        <v>41</v>
      </c>
      <c r="N240" s="12"/>
    </row>
    <row r="241" spans="1:14" ht="24" x14ac:dyDescent="0.2">
      <c r="A241" s="13" t="s">
        <v>1150</v>
      </c>
      <c r="B241" s="12" t="s">
        <v>1134</v>
      </c>
      <c r="C241" s="14" t="s">
        <v>1151</v>
      </c>
      <c r="D241" s="14" t="s">
        <v>321</v>
      </c>
      <c r="E241" s="14" t="s">
        <v>1152</v>
      </c>
      <c r="F241" s="14" t="s">
        <v>1153</v>
      </c>
      <c r="G241" s="14" t="s">
        <v>1154</v>
      </c>
      <c r="H241" s="15" t="s">
        <v>1155</v>
      </c>
      <c r="I241" s="16">
        <v>0.1391</v>
      </c>
      <c r="J241" s="16" t="s">
        <v>1156</v>
      </c>
      <c r="K241" s="17">
        <v>0.159965</v>
      </c>
      <c r="L241" s="19" t="s">
        <v>40</v>
      </c>
      <c r="M241" s="13" t="s">
        <v>41</v>
      </c>
      <c r="N241" s="12"/>
    </row>
    <row r="242" spans="1:14" ht="36" x14ac:dyDescent="0.2">
      <c r="A242" s="13" t="s">
        <v>1157</v>
      </c>
      <c r="B242" s="12" t="s">
        <v>1134</v>
      </c>
      <c r="C242" s="14" t="s">
        <v>1158</v>
      </c>
      <c r="D242" s="14" t="s">
        <v>1159</v>
      </c>
      <c r="E242" s="14" t="s">
        <v>1160</v>
      </c>
      <c r="F242" s="14" t="s">
        <v>37</v>
      </c>
      <c r="G242" s="14" t="s">
        <v>1161</v>
      </c>
      <c r="H242" s="15" t="s">
        <v>1162</v>
      </c>
      <c r="I242" s="16">
        <v>357</v>
      </c>
      <c r="J242" s="16" t="s">
        <v>1163</v>
      </c>
      <c r="K242" s="17">
        <v>410.55</v>
      </c>
      <c r="L242" s="19" t="s">
        <v>964</v>
      </c>
      <c r="M242" s="13" t="s">
        <v>41</v>
      </c>
      <c r="N242" s="12"/>
    </row>
    <row r="243" spans="1:14" ht="36" x14ac:dyDescent="0.2">
      <c r="A243" s="13" t="s">
        <v>1164</v>
      </c>
      <c r="B243" s="12" t="s">
        <v>1134</v>
      </c>
      <c r="C243" s="14" t="s">
        <v>1165</v>
      </c>
      <c r="D243" s="14" t="s">
        <v>1166</v>
      </c>
      <c r="E243" s="14" t="s">
        <v>1167</v>
      </c>
      <c r="F243" s="14" t="s">
        <v>37</v>
      </c>
      <c r="G243" s="14" t="s">
        <v>1161</v>
      </c>
      <c r="H243" s="15" t="s">
        <v>1168</v>
      </c>
      <c r="I243" s="16">
        <v>391</v>
      </c>
      <c r="J243" s="16" t="s">
        <v>1169</v>
      </c>
      <c r="K243" s="17">
        <v>449.65</v>
      </c>
      <c r="L243" s="19" t="s">
        <v>964</v>
      </c>
      <c r="M243" s="13" t="s">
        <v>41</v>
      </c>
      <c r="N243" s="12"/>
    </row>
    <row r="244" spans="1:14" ht="36" x14ac:dyDescent="0.2">
      <c r="A244" s="20" t="s">
        <v>1170</v>
      </c>
      <c r="B244" s="12" t="s">
        <v>1134</v>
      </c>
      <c r="C244" s="14" t="s">
        <v>1171</v>
      </c>
      <c r="D244" s="14" t="s">
        <v>1172</v>
      </c>
      <c r="E244" s="14" t="s">
        <v>1173</v>
      </c>
      <c r="F244" s="14" t="s">
        <v>37</v>
      </c>
      <c r="G244" s="14" t="s">
        <v>1161</v>
      </c>
      <c r="H244" s="15" t="s">
        <v>1174</v>
      </c>
      <c r="I244" s="16">
        <v>783</v>
      </c>
      <c r="J244" s="16" t="s">
        <v>1175</v>
      </c>
      <c r="K244" s="17">
        <v>900.45</v>
      </c>
      <c r="L244" s="19" t="s">
        <v>964</v>
      </c>
      <c r="M244" s="13" t="s">
        <v>41</v>
      </c>
      <c r="N244" s="12"/>
    </row>
    <row r="245" spans="1:14" ht="36" x14ac:dyDescent="0.25">
      <c r="A245" s="13" t="s">
        <v>1176</v>
      </c>
      <c r="B245" s="12" t="s">
        <v>1134</v>
      </c>
      <c r="C245" s="14" t="s">
        <v>1177</v>
      </c>
      <c r="D245" s="14" t="s">
        <v>1166</v>
      </c>
      <c r="E245" s="14" t="s">
        <v>1173</v>
      </c>
      <c r="F245" s="14" t="s">
        <v>1178</v>
      </c>
      <c r="G245" s="14" t="s">
        <v>1179</v>
      </c>
      <c r="H245" s="15" t="s">
        <v>1180</v>
      </c>
      <c r="I245" s="16">
        <v>783</v>
      </c>
      <c r="J245" s="16" t="s">
        <v>1181</v>
      </c>
      <c r="K245" s="17">
        <v>900.45</v>
      </c>
      <c r="L245" s="16" t="s">
        <v>1108</v>
      </c>
      <c r="M245" s="13" t="s">
        <v>41</v>
      </c>
      <c r="N245" s="12"/>
    </row>
    <row r="246" spans="1:14" ht="36" x14ac:dyDescent="0.2">
      <c r="A246" s="13" t="s">
        <v>1182</v>
      </c>
      <c r="B246" s="12" t="s">
        <v>1134</v>
      </c>
      <c r="C246" s="14" t="s">
        <v>1183</v>
      </c>
      <c r="D246" s="14" t="s">
        <v>1159</v>
      </c>
      <c r="E246" s="14" t="s">
        <v>1184</v>
      </c>
      <c r="F246" s="14" t="s">
        <v>37</v>
      </c>
      <c r="G246" s="14" t="s">
        <v>1161</v>
      </c>
      <c r="H246" s="15" t="s">
        <v>1168</v>
      </c>
      <c r="I246" s="16">
        <v>391</v>
      </c>
      <c r="J246" s="16" t="s">
        <v>1169</v>
      </c>
      <c r="K246" s="17">
        <v>449.65</v>
      </c>
      <c r="L246" s="19" t="s">
        <v>964</v>
      </c>
      <c r="M246" s="13" t="s">
        <v>41</v>
      </c>
      <c r="N246" s="12"/>
    </row>
    <row r="247" spans="1:14" ht="36" x14ac:dyDescent="0.2">
      <c r="A247" s="13" t="s">
        <v>1185</v>
      </c>
      <c r="B247" s="12" t="s">
        <v>1134</v>
      </c>
      <c r="C247" s="14" t="s">
        <v>1186</v>
      </c>
      <c r="D247" s="14" t="s">
        <v>1166</v>
      </c>
      <c r="E247" s="14" t="s">
        <v>1187</v>
      </c>
      <c r="F247" s="14" t="s">
        <v>37</v>
      </c>
      <c r="G247" s="14" t="s">
        <v>1161</v>
      </c>
      <c r="H247" s="15" t="s">
        <v>1188</v>
      </c>
      <c r="I247" s="16">
        <v>522</v>
      </c>
      <c r="J247" s="16" t="s">
        <v>1189</v>
      </c>
      <c r="K247" s="17">
        <v>600.29999999999995</v>
      </c>
      <c r="L247" s="19" t="s">
        <v>964</v>
      </c>
      <c r="M247" s="13" t="s">
        <v>41</v>
      </c>
      <c r="N247" s="12"/>
    </row>
    <row r="248" spans="1:14" ht="36" x14ac:dyDescent="0.2">
      <c r="A248" s="13" t="s">
        <v>1190</v>
      </c>
      <c r="B248" s="12" t="s">
        <v>1134</v>
      </c>
      <c r="C248" s="14" t="s">
        <v>1191</v>
      </c>
      <c r="D248" s="14" t="s">
        <v>1159</v>
      </c>
      <c r="E248" s="14" t="s">
        <v>1184</v>
      </c>
      <c r="F248" s="14" t="s">
        <v>37</v>
      </c>
      <c r="G248" s="14" t="s">
        <v>1161</v>
      </c>
      <c r="H248" s="15" t="s">
        <v>1188</v>
      </c>
      <c r="I248" s="16">
        <v>522</v>
      </c>
      <c r="J248" s="16" t="s">
        <v>1189</v>
      </c>
      <c r="K248" s="17">
        <v>600.29999999999995</v>
      </c>
      <c r="L248" s="19" t="s">
        <v>964</v>
      </c>
      <c r="M248" s="13" t="s">
        <v>41</v>
      </c>
      <c r="N248" s="12"/>
    </row>
    <row r="249" spans="1:14" ht="36" x14ac:dyDescent="0.2">
      <c r="A249" s="13" t="s">
        <v>1192</v>
      </c>
      <c r="B249" s="12" t="s">
        <v>1134</v>
      </c>
      <c r="C249" s="14" t="s">
        <v>1193</v>
      </c>
      <c r="D249" s="14" t="s">
        <v>1166</v>
      </c>
      <c r="E249" s="14" t="s">
        <v>1173</v>
      </c>
      <c r="F249" s="14" t="s">
        <v>37</v>
      </c>
      <c r="G249" s="14" t="s">
        <v>1161</v>
      </c>
      <c r="H249" s="15" t="s">
        <v>1188</v>
      </c>
      <c r="I249" s="16">
        <v>522</v>
      </c>
      <c r="J249" s="16" t="s">
        <v>1189</v>
      </c>
      <c r="K249" s="17">
        <v>600.29999999999995</v>
      </c>
      <c r="L249" s="19" t="s">
        <v>964</v>
      </c>
      <c r="M249" s="13" t="s">
        <v>41</v>
      </c>
      <c r="N249" s="12"/>
    </row>
    <row r="250" spans="1:14" ht="36" x14ac:dyDescent="0.2">
      <c r="A250" s="20" t="s">
        <v>1194</v>
      </c>
      <c r="B250" s="12" t="s">
        <v>1134</v>
      </c>
      <c r="C250" s="14" t="s">
        <v>1195</v>
      </c>
      <c r="D250" s="14" t="s">
        <v>1172</v>
      </c>
      <c r="E250" s="14" t="s">
        <v>1173</v>
      </c>
      <c r="F250" s="14" t="s">
        <v>37</v>
      </c>
      <c r="G250" s="14" t="s">
        <v>1161</v>
      </c>
      <c r="H250" s="15" t="s">
        <v>1196</v>
      </c>
      <c r="I250" s="16">
        <v>1130</v>
      </c>
      <c r="J250" s="15" t="s">
        <v>1197</v>
      </c>
      <c r="K250" s="15">
        <v>1299.5</v>
      </c>
      <c r="L250" s="19" t="s">
        <v>964</v>
      </c>
      <c r="M250" s="13" t="s">
        <v>41</v>
      </c>
      <c r="N250" s="12"/>
    </row>
    <row r="251" spans="1:14" ht="48" x14ac:dyDescent="0.2">
      <c r="A251" s="13" t="s">
        <v>1198</v>
      </c>
      <c r="B251" s="12" t="s">
        <v>1134</v>
      </c>
      <c r="C251" s="14" t="s">
        <v>1199</v>
      </c>
      <c r="D251" s="14" t="s">
        <v>1159</v>
      </c>
      <c r="E251" s="14" t="s">
        <v>1184</v>
      </c>
      <c r="F251" s="14" t="s">
        <v>37</v>
      </c>
      <c r="G251" s="14" t="s">
        <v>1200</v>
      </c>
      <c r="H251" s="15" t="s">
        <v>567</v>
      </c>
      <c r="I251" s="16">
        <v>261</v>
      </c>
      <c r="J251" s="16" t="s">
        <v>568</v>
      </c>
      <c r="K251" s="17">
        <v>300.14999999999998</v>
      </c>
      <c r="L251" s="19" t="s">
        <v>375</v>
      </c>
      <c r="M251" s="13" t="s">
        <v>41</v>
      </c>
      <c r="N251" s="12"/>
    </row>
    <row r="252" spans="1:14" ht="48" x14ac:dyDescent="0.2">
      <c r="A252" s="13" t="s">
        <v>1201</v>
      </c>
      <c r="B252" s="12" t="s">
        <v>1134</v>
      </c>
      <c r="C252" s="14" t="s">
        <v>1202</v>
      </c>
      <c r="D252" s="14" t="s">
        <v>1166</v>
      </c>
      <c r="E252" s="14" t="s">
        <v>1173</v>
      </c>
      <c r="F252" s="14" t="s">
        <v>37</v>
      </c>
      <c r="G252" s="14" t="s">
        <v>1200</v>
      </c>
      <c r="H252" s="15" t="s">
        <v>726</v>
      </c>
      <c r="I252" s="16">
        <v>304</v>
      </c>
      <c r="J252" s="16" t="s">
        <v>1203</v>
      </c>
      <c r="K252" s="17">
        <v>349.6</v>
      </c>
      <c r="L252" s="19" t="s">
        <v>375</v>
      </c>
      <c r="M252" s="13" t="s">
        <v>41</v>
      </c>
      <c r="N252" s="12"/>
    </row>
    <row r="253" spans="1:14" ht="48" x14ac:dyDescent="0.2">
      <c r="A253" s="13" t="s">
        <v>1204</v>
      </c>
      <c r="B253" s="12" t="s">
        <v>1134</v>
      </c>
      <c r="C253" s="14" t="s">
        <v>1205</v>
      </c>
      <c r="D253" s="14" t="s">
        <v>1159</v>
      </c>
      <c r="E253" s="14" t="s">
        <v>1184</v>
      </c>
      <c r="F253" s="14" t="s">
        <v>37</v>
      </c>
      <c r="G253" s="14" t="s">
        <v>1206</v>
      </c>
      <c r="H253" s="15" t="s">
        <v>768</v>
      </c>
      <c r="I253" s="16">
        <v>783</v>
      </c>
      <c r="J253" s="16" t="s">
        <v>769</v>
      </c>
      <c r="K253" s="17">
        <v>900.45</v>
      </c>
      <c r="L253" s="19" t="s">
        <v>375</v>
      </c>
      <c r="M253" s="13" t="s">
        <v>41</v>
      </c>
      <c r="N253" s="12"/>
    </row>
    <row r="254" spans="1:14" ht="48" x14ac:dyDescent="0.2">
      <c r="A254" s="13" t="s">
        <v>1207</v>
      </c>
      <c r="B254" s="12" t="s">
        <v>1134</v>
      </c>
      <c r="C254" s="14" t="s">
        <v>1208</v>
      </c>
      <c r="D254" s="14" t="s">
        <v>1166</v>
      </c>
      <c r="E254" s="14" t="s">
        <v>1173</v>
      </c>
      <c r="F254" s="14" t="s">
        <v>37</v>
      </c>
      <c r="G254" s="14" t="s">
        <v>1206</v>
      </c>
      <c r="H254" s="15" t="s">
        <v>778</v>
      </c>
      <c r="I254" s="16">
        <v>870</v>
      </c>
      <c r="J254" s="16" t="s">
        <v>1209</v>
      </c>
      <c r="K254" s="17">
        <v>1000.5</v>
      </c>
      <c r="L254" s="19" t="s">
        <v>375</v>
      </c>
      <c r="M254" s="13" t="s">
        <v>41</v>
      </c>
      <c r="N254" s="12"/>
    </row>
    <row r="255" spans="1:14" ht="48" x14ac:dyDescent="0.2">
      <c r="A255" s="13" t="s">
        <v>1210</v>
      </c>
      <c r="B255" s="12" t="s">
        <v>1134</v>
      </c>
      <c r="C255" s="14" t="s">
        <v>1211</v>
      </c>
      <c r="D255" s="14" t="s">
        <v>1159</v>
      </c>
      <c r="E255" s="14" t="s">
        <v>1212</v>
      </c>
      <c r="F255" s="14" t="s">
        <v>37</v>
      </c>
      <c r="G255" s="14" t="s">
        <v>706</v>
      </c>
      <c r="H255" s="15" t="s">
        <v>768</v>
      </c>
      <c r="I255" s="16">
        <v>783</v>
      </c>
      <c r="J255" s="16" t="s">
        <v>769</v>
      </c>
      <c r="K255" s="17">
        <v>900.45</v>
      </c>
      <c r="L255" s="19" t="s">
        <v>375</v>
      </c>
      <c r="M255" s="13" t="s">
        <v>41</v>
      </c>
      <c r="N255" s="12"/>
    </row>
    <row r="256" spans="1:14" ht="48" x14ac:dyDescent="0.2">
      <c r="A256" s="13" t="s">
        <v>1213</v>
      </c>
      <c r="B256" s="12" t="s">
        <v>1134</v>
      </c>
      <c r="C256" s="14" t="s">
        <v>1214</v>
      </c>
      <c r="D256" s="14" t="s">
        <v>1166</v>
      </c>
      <c r="E256" s="14" t="s">
        <v>1212</v>
      </c>
      <c r="F256" s="14" t="s">
        <v>37</v>
      </c>
      <c r="G256" s="14" t="s">
        <v>706</v>
      </c>
      <c r="H256" s="15" t="s">
        <v>1215</v>
      </c>
      <c r="I256" s="16">
        <v>1043</v>
      </c>
      <c r="J256" s="15" t="s">
        <v>1216</v>
      </c>
      <c r="K256" s="15">
        <v>1199.45</v>
      </c>
      <c r="L256" s="19" t="s">
        <v>375</v>
      </c>
      <c r="M256" s="13" t="s">
        <v>41</v>
      </c>
      <c r="N256" s="12"/>
    </row>
    <row r="257" spans="1:14" ht="48" x14ac:dyDescent="0.2">
      <c r="A257" s="13" t="s">
        <v>1217</v>
      </c>
      <c r="B257" s="12" t="s">
        <v>1134</v>
      </c>
      <c r="C257" s="14" t="s">
        <v>1218</v>
      </c>
      <c r="D257" s="14" t="s">
        <v>1219</v>
      </c>
      <c r="E257" s="14" t="s">
        <v>1220</v>
      </c>
      <c r="F257" s="14" t="s">
        <v>37</v>
      </c>
      <c r="G257" s="14" t="s">
        <v>1206</v>
      </c>
      <c r="H257" s="15" t="s">
        <v>768</v>
      </c>
      <c r="I257" s="16">
        <v>783</v>
      </c>
      <c r="J257" s="16" t="s">
        <v>769</v>
      </c>
      <c r="K257" s="17">
        <v>900.45</v>
      </c>
      <c r="L257" s="19" t="s">
        <v>375</v>
      </c>
      <c r="M257" s="13" t="s">
        <v>41</v>
      </c>
      <c r="N257" s="12"/>
    </row>
    <row r="258" spans="1:14" ht="48" x14ac:dyDescent="0.2">
      <c r="A258" s="13" t="s">
        <v>1221</v>
      </c>
      <c r="B258" s="12" t="s">
        <v>1134</v>
      </c>
      <c r="C258" s="14" t="s">
        <v>1222</v>
      </c>
      <c r="D258" s="14" t="s">
        <v>1223</v>
      </c>
      <c r="E258" s="14" t="s">
        <v>1173</v>
      </c>
      <c r="F258" s="14" t="s">
        <v>37</v>
      </c>
      <c r="G258" s="14" t="s">
        <v>1206</v>
      </c>
      <c r="H258" s="15" t="s">
        <v>778</v>
      </c>
      <c r="I258" s="16">
        <v>870</v>
      </c>
      <c r="J258" s="16" t="s">
        <v>779</v>
      </c>
      <c r="K258" s="17">
        <v>1000.5</v>
      </c>
      <c r="L258" s="19" t="s">
        <v>375</v>
      </c>
      <c r="M258" s="13" t="s">
        <v>41</v>
      </c>
      <c r="N258" s="12"/>
    </row>
    <row r="259" spans="1:14" ht="48" x14ac:dyDescent="0.2">
      <c r="A259" s="20" t="s">
        <v>1224</v>
      </c>
      <c r="B259" s="12" t="s">
        <v>1134</v>
      </c>
      <c r="C259" s="14" t="s">
        <v>1225</v>
      </c>
      <c r="D259" s="14" t="s">
        <v>37</v>
      </c>
      <c r="E259" s="14" t="s">
        <v>1184</v>
      </c>
      <c r="F259" s="14" t="s">
        <v>37</v>
      </c>
      <c r="G259" s="14" t="s">
        <v>706</v>
      </c>
      <c r="H259" s="15" t="s">
        <v>567</v>
      </c>
      <c r="I259" s="16">
        <v>261</v>
      </c>
      <c r="J259" s="16" t="s">
        <v>568</v>
      </c>
      <c r="K259" s="17">
        <v>300.14999999999998</v>
      </c>
      <c r="L259" s="19" t="s">
        <v>375</v>
      </c>
      <c r="M259" s="13" t="s">
        <v>41</v>
      </c>
      <c r="N259" s="12"/>
    </row>
    <row r="260" spans="1:14" ht="60" x14ac:dyDescent="0.2">
      <c r="A260" s="13" t="s">
        <v>1226</v>
      </c>
      <c r="B260" s="12" t="s">
        <v>1134</v>
      </c>
      <c r="C260" s="14" t="s">
        <v>1227</v>
      </c>
      <c r="D260" s="14" t="s">
        <v>37</v>
      </c>
      <c r="E260" s="14" t="s">
        <v>1184</v>
      </c>
      <c r="F260" s="14" t="s">
        <v>37</v>
      </c>
      <c r="G260" s="14" t="s">
        <v>1038</v>
      </c>
      <c r="H260" s="15" t="s">
        <v>732</v>
      </c>
      <c r="I260" s="16">
        <v>435</v>
      </c>
      <c r="J260" s="16" t="s">
        <v>733</v>
      </c>
      <c r="K260" s="17">
        <v>500.25</v>
      </c>
      <c r="L260" s="19" t="s">
        <v>375</v>
      </c>
      <c r="M260" s="13" t="s">
        <v>41</v>
      </c>
      <c r="N260" s="12"/>
    </row>
    <row r="261" spans="1:14" ht="24" x14ac:dyDescent="0.2">
      <c r="A261" s="13" t="s">
        <v>1228</v>
      </c>
      <c r="B261" s="12" t="s">
        <v>1134</v>
      </c>
      <c r="C261" s="14" t="s">
        <v>1229</v>
      </c>
      <c r="D261" s="14" t="s">
        <v>1219</v>
      </c>
      <c r="E261" s="14" t="s">
        <v>1230</v>
      </c>
      <c r="F261" s="14" t="s">
        <v>37</v>
      </c>
      <c r="G261" s="14" t="s">
        <v>1206</v>
      </c>
      <c r="H261" s="15" t="s">
        <v>1231</v>
      </c>
      <c r="I261" s="16">
        <v>243</v>
      </c>
      <c r="J261" s="16" t="s">
        <v>474</v>
      </c>
      <c r="K261" s="17">
        <v>279.45</v>
      </c>
      <c r="L261" s="19" t="s">
        <v>375</v>
      </c>
      <c r="M261" s="13" t="s">
        <v>41</v>
      </c>
      <c r="N261" s="12"/>
    </row>
    <row r="262" spans="1:14" ht="36" x14ac:dyDescent="0.2">
      <c r="A262" s="13" t="s">
        <v>1232</v>
      </c>
      <c r="B262" s="12" t="s">
        <v>1134</v>
      </c>
      <c r="C262" s="14" t="s">
        <v>1233</v>
      </c>
      <c r="D262" s="14" t="s">
        <v>1219</v>
      </c>
      <c r="E262" s="14" t="s">
        <v>1230</v>
      </c>
      <c r="F262" s="14" t="s">
        <v>37</v>
      </c>
      <c r="G262" s="14" t="s">
        <v>1206</v>
      </c>
      <c r="H262" s="15" t="s">
        <v>1234</v>
      </c>
      <c r="I262" s="16">
        <v>313</v>
      </c>
      <c r="J262" s="16" t="s">
        <v>1235</v>
      </c>
      <c r="K262" s="17">
        <v>359.95</v>
      </c>
      <c r="L262" s="19" t="s">
        <v>375</v>
      </c>
      <c r="M262" s="13" t="s">
        <v>41</v>
      </c>
      <c r="N262" s="12"/>
    </row>
    <row r="263" spans="1:14" ht="24" x14ac:dyDescent="0.2">
      <c r="A263" s="13" t="s">
        <v>1236</v>
      </c>
      <c r="B263" s="12" t="s">
        <v>1134</v>
      </c>
      <c r="C263" s="14" t="s">
        <v>1237</v>
      </c>
      <c r="D263" s="14" t="s">
        <v>1223</v>
      </c>
      <c r="E263" s="14" t="s">
        <v>1238</v>
      </c>
      <c r="F263" s="14" t="s">
        <v>37</v>
      </c>
      <c r="G263" s="14" t="s">
        <v>1206</v>
      </c>
      <c r="H263" s="15" t="s">
        <v>1239</v>
      </c>
      <c r="I263" s="16">
        <v>204</v>
      </c>
      <c r="J263" s="16" t="s">
        <v>1240</v>
      </c>
      <c r="K263" s="17">
        <v>234.6</v>
      </c>
      <c r="L263" s="19" t="s">
        <v>375</v>
      </c>
      <c r="M263" s="13" t="s">
        <v>41</v>
      </c>
      <c r="N263" s="12"/>
    </row>
    <row r="264" spans="1:14" ht="36" x14ac:dyDescent="0.2">
      <c r="A264" s="13" t="s">
        <v>1241</v>
      </c>
      <c r="B264" s="12" t="s">
        <v>1134</v>
      </c>
      <c r="C264" s="14" t="s">
        <v>1242</v>
      </c>
      <c r="D264" s="14" t="s">
        <v>1223</v>
      </c>
      <c r="E264" s="14" t="s">
        <v>1238</v>
      </c>
      <c r="F264" s="14" t="s">
        <v>37</v>
      </c>
      <c r="G264" s="14" t="s">
        <v>1206</v>
      </c>
      <c r="H264" s="15" t="s">
        <v>567</v>
      </c>
      <c r="I264" s="16">
        <v>261</v>
      </c>
      <c r="J264" s="16" t="s">
        <v>568</v>
      </c>
      <c r="K264" s="17">
        <v>300.14999999999998</v>
      </c>
      <c r="L264" s="19" t="s">
        <v>375</v>
      </c>
      <c r="M264" s="13" t="s">
        <v>41</v>
      </c>
      <c r="N264" s="12"/>
    </row>
    <row r="265" spans="1:14" ht="12" x14ac:dyDescent="0.2">
      <c r="A265" s="13" t="s">
        <v>1243</v>
      </c>
      <c r="B265" s="12" t="s">
        <v>1134</v>
      </c>
      <c r="C265" s="14" t="s">
        <v>1244</v>
      </c>
      <c r="D265" s="14" t="s">
        <v>37</v>
      </c>
      <c r="E265" s="14" t="s">
        <v>1245</v>
      </c>
      <c r="F265" s="14" t="s">
        <v>1246</v>
      </c>
      <c r="G265" s="14" t="s">
        <v>706</v>
      </c>
      <c r="H265" s="15" t="s">
        <v>778</v>
      </c>
      <c r="I265" s="16">
        <v>870</v>
      </c>
      <c r="J265" s="16" t="s">
        <v>1209</v>
      </c>
      <c r="K265" s="17">
        <v>1000.5</v>
      </c>
      <c r="L265" s="19" t="s">
        <v>375</v>
      </c>
      <c r="M265" s="13" t="s">
        <v>41</v>
      </c>
      <c r="N265" s="12"/>
    </row>
    <row r="266" spans="1:14" ht="276" x14ac:dyDescent="0.2">
      <c r="A266" s="13" t="s">
        <v>1247</v>
      </c>
      <c r="B266" s="12" t="s">
        <v>1134</v>
      </c>
      <c r="C266" s="14" t="s">
        <v>1248</v>
      </c>
      <c r="D266" s="14" t="s">
        <v>37</v>
      </c>
      <c r="E266" s="14" t="s">
        <v>1249</v>
      </c>
      <c r="F266" s="23" t="s">
        <v>1250</v>
      </c>
      <c r="G266" s="14" t="s">
        <v>978</v>
      </c>
      <c r="H266" s="15" t="s">
        <v>1251</v>
      </c>
      <c r="I266" s="16">
        <v>12609</v>
      </c>
      <c r="J266" s="15" t="s">
        <v>1252</v>
      </c>
      <c r="K266" s="15">
        <v>14500.35</v>
      </c>
      <c r="L266" s="19" t="s">
        <v>375</v>
      </c>
      <c r="M266" s="13" t="s">
        <v>1081</v>
      </c>
      <c r="N266" s="12"/>
    </row>
    <row r="267" spans="1:14" ht="48" x14ac:dyDescent="0.2">
      <c r="A267" s="13" t="s">
        <v>1253</v>
      </c>
      <c r="B267" s="12" t="s">
        <v>1134</v>
      </c>
      <c r="C267" s="14" t="s">
        <v>1254</v>
      </c>
      <c r="D267" s="14" t="s">
        <v>37</v>
      </c>
      <c r="E267" s="14" t="s">
        <v>1255</v>
      </c>
      <c r="F267" s="14" t="s">
        <v>1246</v>
      </c>
      <c r="G267" s="14" t="s">
        <v>946</v>
      </c>
      <c r="H267" s="15" t="s">
        <v>1256</v>
      </c>
      <c r="I267" s="16">
        <v>1304</v>
      </c>
      <c r="J267" s="15" t="s">
        <v>1257</v>
      </c>
      <c r="K267" s="15">
        <v>1499.6</v>
      </c>
      <c r="L267" s="19" t="s">
        <v>375</v>
      </c>
      <c r="M267" s="13" t="s">
        <v>41</v>
      </c>
      <c r="N267" s="12"/>
    </row>
    <row r="268" spans="1:14" ht="48" x14ac:dyDescent="0.2">
      <c r="A268" s="13" t="s">
        <v>1258</v>
      </c>
      <c r="B268" s="12" t="s">
        <v>1134</v>
      </c>
      <c r="C268" s="14" t="s">
        <v>1259</v>
      </c>
      <c r="D268" s="14" t="s">
        <v>37</v>
      </c>
      <c r="E268" s="14" t="s">
        <v>1260</v>
      </c>
      <c r="F268" s="14" t="s">
        <v>1246</v>
      </c>
      <c r="G268" s="14" t="s">
        <v>946</v>
      </c>
      <c r="H268" s="15" t="s">
        <v>1261</v>
      </c>
      <c r="I268" s="16">
        <v>1652</v>
      </c>
      <c r="J268" s="15" t="s">
        <v>1262</v>
      </c>
      <c r="K268" s="15">
        <v>1899.8</v>
      </c>
      <c r="L268" s="19" t="s">
        <v>375</v>
      </c>
      <c r="M268" s="13" t="s">
        <v>41</v>
      </c>
      <c r="N268" s="12"/>
    </row>
    <row r="269" spans="1:14" ht="48" x14ac:dyDescent="0.2">
      <c r="A269" s="13" t="s">
        <v>1263</v>
      </c>
      <c r="B269" s="12" t="s">
        <v>1134</v>
      </c>
      <c r="C269" s="14" t="s">
        <v>1264</v>
      </c>
      <c r="D269" s="14" t="s">
        <v>37</v>
      </c>
      <c r="E269" s="14" t="s">
        <v>1260</v>
      </c>
      <c r="F269" s="14" t="s">
        <v>1246</v>
      </c>
      <c r="G269" s="14" t="s">
        <v>946</v>
      </c>
      <c r="H269" s="15" t="s">
        <v>1261</v>
      </c>
      <c r="I269" s="16">
        <v>1652</v>
      </c>
      <c r="J269" s="15" t="s">
        <v>1262</v>
      </c>
      <c r="K269" s="15">
        <v>1899.8</v>
      </c>
      <c r="L269" s="19" t="s">
        <v>375</v>
      </c>
      <c r="M269" s="13" t="s">
        <v>41</v>
      </c>
      <c r="N269" s="12"/>
    </row>
    <row r="270" spans="1:14" ht="48" x14ac:dyDescent="0.2">
      <c r="A270" s="13" t="s">
        <v>1265</v>
      </c>
      <c r="B270" s="12" t="s">
        <v>1134</v>
      </c>
      <c r="C270" s="14" t="s">
        <v>1266</v>
      </c>
      <c r="D270" s="14" t="s">
        <v>37</v>
      </c>
      <c r="E270" s="14" t="s">
        <v>1260</v>
      </c>
      <c r="F270" s="14" t="s">
        <v>1246</v>
      </c>
      <c r="G270" s="14" t="s">
        <v>946</v>
      </c>
      <c r="H270" s="15" t="s">
        <v>1267</v>
      </c>
      <c r="I270" s="16">
        <v>4696</v>
      </c>
      <c r="J270" s="15" t="s">
        <v>1268</v>
      </c>
      <c r="K270" s="15">
        <v>5400.4</v>
      </c>
      <c r="L270" s="19" t="s">
        <v>375</v>
      </c>
      <c r="M270" s="13" t="s">
        <v>41</v>
      </c>
      <c r="N270" s="12"/>
    </row>
    <row r="271" spans="1:14" ht="48" x14ac:dyDescent="0.2">
      <c r="A271" s="13" t="s">
        <v>1269</v>
      </c>
      <c r="B271" s="12" t="s">
        <v>1134</v>
      </c>
      <c r="C271" s="14" t="s">
        <v>1270</v>
      </c>
      <c r="D271" s="14" t="s">
        <v>37</v>
      </c>
      <c r="E271" s="14" t="s">
        <v>1260</v>
      </c>
      <c r="F271" s="14" t="s">
        <v>1246</v>
      </c>
      <c r="G271" s="14" t="s">
        <v>946</v>
      </c>
      <c r="H271" s="15" t="s">
        <v>738</v>
      </c>
      <c r="I271" s="16">
        <v>1565</v>
      </c>
      <c r="J271" s="15" t="s">
        <v>739</v>
      </c>
      <c r="K271" s="15">
        <v>1799.75</v>
      </c>
      <c r="L271" s="19" t="s">
        <v>375</v>
      </c>
      <c r="M271" s="13" t="s">
        <v>41</v>
      </c>
      <c r="N271" s="12"/>
    </row>
    <row r="272" spans="1:14" ht="72" x14ac:dyDescent="0.2">
      <c r="A272" s="20" t="s">
        <v>1271</v>
      </c>
      <c r="B272" s="12" t="s">
        <v>1134</v>
      </c>
      <c r="C272" s="14" t="s">
        <v>1272</v>
      </c>
      <c r="D272" s="14" t="s">
        <v>1273</v>
      </c>
      <c r="E272" s="14" t="s">
        <v>1274</v>
      </c>
      <c r="F272" s="14" t="s">
        <v>1246</v>
      </c>
      <c r="G272" s="14" t="s">
        <v>946</v>
      </c>
      <c r="H272" s="24">
        <v>0.75</v>
      </c>
      <c r="I272" s="24">
        <v>0.75</v>
      </c>
      <c r="J272" s="16"/>
      <c r="K272" s="22"/>
      <c r="L272" s="19" t="s">
        <v>375</v>
      </c>
      <c r="M272" s="13" t="s">
        <v>41</v>
      </c>
      <c r="N272" s="12"/>
    </row>
    <row r="273" spans="1:14" ht="36" x14ac:dyDescent="0.2">
      <c r="A273" s="13" t="s">
        <v>1275</v>
      </c>
      <c r="B273" s="12" t="s">
        <v>1134</v>
      </c>
      <c r="C273" s="14" t="s">
        <v>1276</v>
      </c>
      <c r="D273" s="14" t="s">
        <v>37</v>
      </c>
      <c r="E273" s="14" t="s">
        <v>1277</v>
      </c>
      <c r="F273" s="14" t="s">
        <v>1278</v>
      </c>
      <c r="G273" s="14" t="s">
        <v>1279</v>
      </c>
      <c r="H273" s="15" t="s">
        <v>1280</v>
      </c>
      <c r="I273" s="16">
        <v>365</v>
      </c>
      <c r="J273" s="16" t="s">
        <v>919</v>
      </c>
      <c r="K273" s="17">
        <v>419.75</v>
      </c>
      <c r="L273" s="19" t="s">
        <v>375</v>
      </c>
      <c r="M273" s="13" t="s">
        <v>41</v>
      </c>
      <c r="N273" s="12"/>
    </row>
    <row r="274" spans="1:14" ht="36" x14ac:dyDescent="0.2">
      <c r="A274" s="13" t="s">
        <v>1281</v>
      </c>
      <c r="B274" s="12" t="s">
        <v>1134</v>
      </c>
      <c r="C274" s="14" t="s">
        <v>1282</v>
      </c>
      <c r="D274" s="14" t="s">
        <v>37</v>
      </c>
      <c r="E274" s="14" t="s">
        <v>1277</v>
      </c>
      <c r="F274" s="14" t="s">
        <v>1278</v>
      </c>
      <c r="G274" s="14" t="s">
        <v>1279</v>
      </c>
      <c r="H274" s="15" t="s">
        <v>1231</v>
      </c>
      <c r="I274" s="16">
        <v>243</v>
      </c>
      <c r="J274" s="16" t="s">
        <v>474</v>
      </c>
      <c r="K274" s="17">
        <v>279.45</v>
      </c>
      <c r="L274" s="19" t="s">
        <v>375</v>
      </c>
      <c r="M274" s="13" t="s">
        <v>41</v>
      </c>
      <c r="N274" s="12"/>
    </row>
    <row r="275" spans="1:14" ht="36" x14ac:dyDescent="0.2">
      <c r="A275" s="13" t="s">
        <v>1283</v>
      </c>
      <c r="B275" s="12" t="s">
        <v>1134</v>
      </c>
      <c r="C275" s="14" t="s">
        <v>1284</v>
      </c>
      <c r="D275" s="14" t="s">
        <v>37</v>
      </c>
      <c r="E275" s="14" t="s">
        <v>1277</v>
      </c>
      <c r="F275" s="14" t="s">
        <v>1278</v>
      </c>
      <c r="G275" s="14" t="s">
        <v>1279</v>
      </c>
      <c r="H275" s="15" t="s">
        <v>1234</v>
      </c>
      <c r="I275" s="16">
        <v>313</v>
      </c>
      <c r="J275" s="16" t="s">
        <v>1235</v>
      </c>
      <c r="K275" s="17">
        <v>359.95</v>
      </c>
      <c r="L275" s="19" t="s">
        <v>375</v>
      </c>
      <c r="M275" s="13" t="s">
        <v>41</v>
      </c>
      <c r="N275" s="12"/>
    </row>
    <row r="276" spans="1:14" ht="36" x14ac:dyDescent="0.2">
      <c r="A276" s="13" t="s">
        <v>1285</v>
      </c>
      <c r="B276" s="12" t="s">
        <v>1134</v>
      </c>
      <c r="C276" s="14" t="s">
        <v>1286</v>
      </c>
      <c r="D276" s="14" t="s">
        <v>37</v>
      </c>
      <c r="E276" s="14" t="s">
        <v>1277</v>
      </c>
      <c r="F276" s="14" t="s">
        <v>1278</v>
      </c>
      <c r="G276" s="14" t="s">
        <v>1279</v>
      </c>
      <c r="H276" s="15" t="s">
        <v>1287</v>
      </c>
      <c r="I276" s="16">
        <v>330</v>
      </c>
      <c r="J276" s="16" t="s">
        <v>1288</v>
      </c>
      <c r="K276" s="17">
        <v>379.5</v>
      </c>
      <c r="L276" s="19" t="s">
        <v>375</v>
      </c>
      <c r="M276" s="13" t="s">
        <v>41</v>
      </c>
      <c r="N276" s="12"/>
    </row>
    <row r="277" spans="1:14" ht="36" x14ac:dyDescent="0.2">
      <c r="A277" s="13" t="s">
        <v>1289</v>
      </c>
      <c r="B277" s="12" t="s">
        <v>1134</v>
      </c>
      <c r="C277" s="14" t="s">
        <v>1290</v>
      </c>
      <c r="D277" s="14" t="s">
        <v>37</v>
      </c>
      <c r="E277" s="14" t="s">
        <v>1277</v>
      </c>
      <c r="F277" s="14" t="s">
        <v>1278</v>
      </c>
      <c r="G277" s="14" t="s">
        <v>1279</v>
      </c>
      <c r="H277" s="15" t="s">
        <v>1291</v>
      </c>
      <c r="I277" s="16">
        <v>122</v>
      </c>
      <c r="J277" s="16" t="s">
        <v>549</v>
      </c>
      <c r="K277" s="17">
        <v>140.30000000000001</v>
      </c>
      <c r="L277" s="19" t="s">
        <v>375</v>
      </c>
      <c r="M277" s="13" t="s">
        <v>41</v>
      </c>
      <c r="N277" s="12"/>
    </row>
    <row r="278" spans="1:14" ht="36" x14ac:dyDescent="0.2">
      <c r="A278" s="13" t="s">
        <v>1292</v>
      </c>
      <c r="B278" s="12" t="s">
        <v>1134</v>
      </c>
      <c r="C278" s="14" t="s">
        <v>1293</v>
      </c>
      <c r="D278" s="14" t="s">
        <v>37</v>
      </c>
      <c r="E278" s="14" t="s">
        <v>1277</v>
      </c>
      <c r="F278" s="14" t="s">
        <v>1278</v>
      </c>
      <c r="G278" s="14" t="s">
        <v>1279</v>
      </c>
      <c r="H278" s="15" t="s">
        <v>1294</v>
      </c>
      <c r="I278" s="16">
        <v>1000</v>
      </c>
      <c r="J278" s="15" t="s">
        <v>1295</v>
      </c>
      <c r="K278" s="15">
        <v>1150</v>
      </c>
      <c r="L278" s="19" t="s">
        <v>375</v>
      </c>
      <c r="M278" s="13" t="s">
        <v>41</v>
      </c>
      <c r="N278" s="12"/>
    </row>
    <row r="279" spans="1:14" ht="36" x14ac:dyDescent="0.2">
      <c r="A279" s="13" t="s">
        <v>1296</v>
      </c>
      <c r="B279" s="12" t="s">
        <v>1134</v>
      </c>
      <c r="C279" s="14" t="s">
        <v>1297</v>
      </c>
      <c r="D279" s="14" t="s">
        <v>37</v>
      </c>
      <c r="E279" s="14" t="s">
        <v>1277</v>
      </c>
      <c r="F279" s="14" t="s">
        <v>1278</v>
      </c>
      <c r="G279" s="14" t="s">
        <v>1279</v>
      </c>
      <c r="H279" s="15" t="s">
        <v>1298</v>
      </c>
      <c r="I279" s="16">
        <v>1261</v>
      </c>
      <c r="J279" s="15" t="s">
        <v>1299</v>
      </c>
      <c r="K279" s="15">
        <v>1450.15</v>
      </c>
      <c r="L279" s="19" t="s">
        <v>375</v>
      </c>
      <c r="M279" s="13" t="s">
        <v>41</v>
      </c>
      <c r="N279" s="12"/>
    </row>
    <row r="280" spans="1:14" ht="36" x14ac:dyDescent="0.2">
      <c r="A280" s="13" t="s">
        <v>1300</v>
      </c>
      <c r="B280" s="12" t="s">
        <v>1134</v>
      </c>
      <c r="C280" s="14" t="s">
        <v>1301</v>
      </c>
      <c r="D280" s="14" t="s">
        <v>37</v>
      </c>
      <c r="E280" s="14" t="s">
        <v>1277</v>
      </c>
      <c r="F280" s="14" t="s">
        <v>1278</v>
      </c>
      <c r="G280" s="14" t="s">
        <v>1279</v>
      </c>
      <c r="H280" s="15" t="s">
        <v>1302</v>
      </c>
      <c r="I280" s="16">
        <v>313</v>
      </c>
      <c r="J280" s="16" t="s">
        <v>1235</v>
      </c>
      <c r="K280" s="17">
        <v>359.95</v>
      </c>
      <c r="L280" s="19" t="s">
        <v>375</v>
      </c>
      <c r="M280" s="13" t="s">
        <v>41</v>
      </c>
      <c r="N280" s="12"/>
    </row>
    <row r="281" spans="1:14" ht="48" x14ac:dyDescent="0.2">
      <c r="A281" s="13" t="s">
        <v>1303</v>
      </c>
      <c r="B281" s="12" t="s">
        <v>1134</v>
      </c>
      <c r="C281" s="14" t="s">
        <v>1304</v>
      </c>
      <c r="D281" s="14" t="s">
        <v>1305</v>
      </c>
      <c r="E281" s="14" t="s">
        <v>1306</v>
      </c>
      <c r="F281" s="14" t="s">
        <v>1307</v>
      </c>
      <c r="G281" s="14" t="s">
        <v>1200</v>
      </c>
      <c r="H281" s="15" t="s">
        <v>1308</v>
      </c>
      <c r="I281" s="16">
        <v>1739</v>
      </c>
      <c r="J281" s="15" t="s">
        <v>1309</v>
      </c>
      <c r="K281" s="15">
        <v>1999.85</v>
      </c>
      <c r="L281" s="19" t="s">
        <v>375</v>
      </c>
      <c r="M281" s="13" t="s">
        <v>41</v>
      </c>
      <c r="N281" s="12"/>
    </row>
    <row r="282" spans="1:14" ht="48" x14ac:dyDescent="0.2">
      <c r="A282" s="13" t="s">
        <v>1310</v>
      </c>
      <c r="B282" s="12" t="s">
        <v>1134</v>
      </c>
      <c r="C282" s="14" t="s">
        <v>1311</v>
      </c>
      <c r="D282" s="14" t="s">
        <v>1305</v>
      </c>
      <c r="E282" s="14" t="s">
        <v>1306</v>
      </c>
      <c r="F282" s="14" t="s">
        <v>1307</v>
      </c>
      <c r="G282" s="14" t="s">
        <v>1200</v>
      </c>
      <c r="H282" s="15" t="s">
        <v>768</v>
      </c>
      <c r="I282" s="16">
        <v>783</v>
      </c>
      <c r="J282" s="16" t="s">
        <v>769</v>
      </c>
      <c r="K282" s="17">
        <v>900.45</v>
      </c>
      <c r="L282" s="19" t="s">
        <v>375</v>
      </c>
      <c r="M282" s="13" t="s">
        <v>41</v>
      </c>
      <c r="N282" s="12"/>
    </row>
    <row r="283" spans="1:14" ht="48" x14ac:dyDescent="0.2">
      <c r="A283" s="13" t="s">
        <v>1312</v>
      </c>
      <c r="B283" s="12" t="s">
        <v>1134</v>
      </c>
      <c r="C283" s="14" t="s">
        <v>1313</v>
      </c>
      <c r="D283" s="14" t="s">
        <v>1305</v>
      </c>
      <c r="E283" s="14" t="s">
        <v>1306</v>
      </c>
      <c r="F283" s="14" t="s">
        <v>1307</v>
      </c>
      <c r="G283" s="14" t="s">
        <v>1200</v>
      </c>
      <c r="H283" s="15" t="s">
        <v>1314</v>
      </c>
      <c r="I283" s="16">
        <v>2478</v>
      </c>
      <c r="J283" s="15" t="s">
        <v>1315</v>
      </c>
      <c r="K283" s="15">
        <v>2849.7</v>
      </c>
      <c r="L283" s="19" t="s">
        <v>375</v>
      </c>
      <c r="M283" s="13" t="s">
        <v>41</v>
      </c>
      <c r="N283" s="12"/>
    </row>
    <row r="284" spans="1:14" ht="48" x14ac:dyDescent="0.2">
      <c r="A284" s="13" t="s">
        <v>1316</v>
      </c>
      <c r="B284" s="12" t="s">
        <v>1134</v>
      </c>
      <c r="C284" s="14" t="s">
        <v>1317</v>
      </c>
      <c r="D284" s="14" t="s">
        <v>1305</v>
      </c>
      <c r="E284" s="14" t="s">
        <v>1306</v>
      </c>
      <c r="F284" s="14" t="s">
        <v>1307</v>
      </c>
      <c r="G284" s="14" t="s">
        <v>1200</v>
      </c>
      <c r="H284" s="15" t="s">
        <v>1215</v>
      </c>
      <c r="I284" s="16">
        <v>1043</v>
      </c>
      <c r="J284" s="16" t="s">
        <v>1216</v>
      </c>
      <c r="K284" s="17">
        <v>1199.45</v>
      </c>
      <c r="L284" s="19" t="s">
        <v>375</v>
      </c>
      <c r="M284" s="13" t="s">
        <v>41</v>
      </c>
      <c r="N284" s="12"/>
    </row>
    <row r="285" spans="1:14" ht="48" x14ac:dyDescent="0.2">
      <c r="A285" s="13" t="s">
        <v>1318</v>
      </c>
      <c r="B285" s="12" t="s">
        <v>1134</v>
      </c>
      <c r="C285" s="14" t="s">
        <v>1319</v>
      </c>
      <c r="D285" s="14" t="s">
        <v>1305</v>
      </c>
      <c r="E285" s="14" t="s">
        <v>1306</v>
      </c>
      <c r="F285" s="14" t="s">
        <v>1307</v>
      </c>
      <c r="G285" s="14" t="s">
        <v>1200</v>
      </c>
      <c r="H285" s="15" t="s">
        <v>1320</v>
      </c>
      <c r="I285" s="16">
        <v>1522</v>
      </c>
      <c r="J285" s="15" t="s">
        <v>1321</v>
      </c>
      <c r="K285" s="15">
        <v>1762.95</v>
      </c>
      <c r="L285" s="19" t="s">
        <v>375</v>
      </c>
      <c r="M285" s="13" t="s">
        <v>41</v>
      </c>
      <c r="N285" s="12"/>
    </row>
    <row r="286" spans="1:14" ht="48" x14ac:dyDescent="0.2">
      <c r="A286" s="13" t="s">
        <v>1322</v>
      </c>
      <c r="B286" s="12" t="s">
        <v>1134</v>
      </c>
      <c r="C286" s="14" t="s">
        <v>1323</v>
      </c>
      <c r="D286" s="14" t="s">
        <v>1305</v>
      </c>
      <c r="E286" s="14" t="s">
        <v>1306</v>
      </c>
      <c r="F286" s="14" t="s">
        <v>1307</v>
      </c>
      <c r="G286" s="14" t="s">
        <v>1200</v>
      </c>
      <c r="H286" s="15" t="s">
        <v>1324</v>
      </c>
      <c r="I286" s="16">
        <v>2565</v>
      </c>
      <c r="J286" s="15" t="s">
        <v>1325</v>
      </c>
      <c r="K286" s="15">
        <v>2949.75</v>
      </c>
      <c r="L286" s="19" t="s">
        <v>375</v>
      </c>
      <c r="M286" s="13" t="s">
        <v>41</v>
      </c>
      <c r="N286" s="12"/>
    </row>
    <row r="287" spans="1:14" ht="48" x14ac:dyDescent="0.2">
      <c r="A287" s="13" t="s">
        <v>1326</v>
      </c>
      <c r="B287" s="12" t="s">
        <v>1134</v>
      </c>
      <c r="C287" s="14" t="s">
        <v>1327</v>
      </c>
      <c r="D287" s="14" t="s">
        <v>1305</v>
      </c>
      <c r="E287" s="14" t="s">
        <v>1306</v>
      </c>
      <c r="F287" s="14" t="s">
        <v>1307</v>
      </c>
      <c r="G287" s="14" t="s">
        <v>1200</v>
      </c>
      <c r="H287" s="15" t="s">
        <v>806</v>
      </c>
      <c r="I287" s="16">
        <v>2087</v>
      </c>
      <c r="J287" s="15" t="s">
        <v>807</v>
      </c>
      <c r="K287" s="15">
        <v>2400.0500000000002</v>
      </c>
      <c r="L287" s="19" t="s">
        <v>375</v>
      </c>
      <c r="M287" s="13" t="s">
        <v>41</v>
      </c>
      <c r="N287" s="12"/>
    </row>
    <row r="288" spans="1:14" ht="48" x14ac:dyDescent="0.2">
      <c r="A288" s="13" t="s">
        <v>1328</v>
      </c>
      <c r="B288" s="12" t="s">
        <v>1134</v>
      </c>
      <c r="C288" s="14" t="s">
        <v>1329</v>
      </c>
      <c r="D288" s="14" t="s">
        <v>1305</v>
      </c>
      <c r="E288" s="14" t="s">
        <v>1306</v>
      </c>
      <c r="F288" s="14" t="s">
        <v>1307</v>
      </c>
      <c r="G288" s="14" t="s">
        <v>1200</v>
      </c>
      <c r="H288" s="15" t="s">
        <v>1330</v>
      </c>
      <c r="I288" s="16">
        <v>3739</v>
      </c>
      <c r="J288" s="15" t="s">
        <v>1331</v>
      </c>
      <c r="K288" s="15">
        <v>4299.8500000000004</v>
      </c>
      <c r="L288" s="19" t="s">
        <v>375</v>
      </c>
      <c r="M288" s="13" t="s">
        <v>41</v>
      </c>
      <c r="N288" s="12"/>
    </row>
    <row r="289" spans="1:14" ht="60" x14ac:dyDescent="0.2">
      <c r="A289" s="13" t="s">
        <v>1332</v>
      </c>
      <c r="B289" s="12" t="s">
        <v>1333</v>
      </c>
      <c r="C289" s="14" t="s">
        <v>1334</v>
      </c>
      <c r="D289" s="14" t="s">
        <v>1335</v>
      </c>
      <c r="E289" s="14" t="s">
        <v>1336</v>
      </c>
      <c r="F289" s="14" t="s">
        <v>1337</v>
      </c>
      <c r="G289" s="14" t="s">
        <v>978</v>
      </c>
      <c r="H289" s="15" t="s">
        <v>1338</v>
      </c>
      <c r="I289" s="16">
        <v>6957</v>
      </c>
      <c r="J289" s="15" t="s">
        <v>587</v>
      </c>
      <c r="K289" s="15">
        <v>8000.55</v>
      </c>
      <c r="L289" s="19" t="s">
        <v>375</v>
      </c>
      <c r="M289" s="13" t="s">
        <v>1081</v>
      </c>
      <c r="N289" s="12"/>
    </row>
    <row r="290" spans="1:14" ht="72" x14ac:dyDescent="0.2">
      <c r="A290" s="13" t="s">
        <v>1339</v>
      </c>
      <c r="B290" s="12" t="s">
        <v>1333</v>
      </c>
      <c r="C290" s="14" t="s">
        <v>1340</v>
      </c>
      <c r="D290" s="14" t="s">
        <v>1341</v>
      </c>
      <c r="E290" s="14" t="s">
        <v>1342</v>
      </c>
      <c r="F290" s="14" t="s">
        <v>1343</v>
      </c>
      <c r="G290" s="14" t="s">
        <v>978</v>
      </c>
      <c r="H290" s="15" t="s">
        <v>1344</v>
      </c>
      <c r="I290" s="16">
        <v>7826</v>
      </c>
      <c r="J290" s="15" t="s">
        <v>1345</v>
      </c>
      <c r="K290" s="15">
        <v>8999.9</v>
      </c>
      <c r="L290" s="19" t="s">
        <v>375</v>
      </c>
      <c r="M290" s="13" t="s">
        <v>1081</v>
      </c>
      <c r="N290" s="12"/>
    </row>
    <row r="291" spans="1:14" ht="108" x14ac:dyDescent="0.2">
      <c r="A291" s="13" t="s">
        <v>1346</v>
      </c>
      <c r="B291" s="12" t="s">
        <v>1333</v>
      </c>
      <c r="C291" s="14" t="s">
        <v>1347</v>
      </c>
      <c r="D291" s="14" t="s">
        <v>1348</v>
      </c>
      <c r="E291" s="14" t="s">
        <v>1349</v>
      </c>
      <c r="F291" s="14" t="s">
        <v>1350</v>
      </c>
      <c r="G291" s="14" t="s">
        <v>978</v>
      </c>
      <c r="H291" s="15" t="s">
        <v>1351</v>
      </c>
      <c r="I291" s="16">
        <v>10435</v>
      </c>
      <c r="J291" s="15" t="s">
        <v>1352</v>
      </c>
      <c r="K291" s="15">
        <v>12000.25</v>
      </c>
      <c r="L291" s="19" t="s">
        <v>375</v>
      </c>
      <c r="M291" s="13" t="s">
        <v>1081</v>
      </c>
      <c r="N291" s="12"/>
    </row>
    <row r="292" spans="1:14" ht="108" x14ac:dyDescent="0.2">
      <c r="A292" s="13" t="s">
        <v>1353</v>
      </c>
      <c r="B292" s="12" t="s">
        <v>1333</v>
      </c>
      <c r="C292" s="14" t="s">
        <v>1354</v>
      </c>
      <c r="D292" s="14" t="s">
        <v>1355</v>
      </c>
      <c r="E292" s="14" t="s">
        <v>1349</v>
      </c>
      <c r="F292" s="14" t="s">
        <v>1356</v>
      </c>
      <c r="G292" s="14" t="s">
        <v>978</v>
      </c>
      <c r="H292" s="15" t="s">
        <v>1357</v>
      </c>
      <c r="I292" s="16">
        <v>12174</v>
      </c>
      <c r="J292" s="15" t="s">
        <v>1358</v>
      </c>
      <c r="K292" s="15">
        <v>14000.1</v>
      </c>
      <c r="L292" s="19" t="s">
        <v>375</v>
      </c>
      <c r="M292" s="13" t="s">
        <v>1081</v>
      </c>
      <c r="N292" s="12"/>
    </row>
    <row r="293" spans="1:14" ht="144" x14ac:dyDescent="0.2">
      <c r="A293" s="13" t="s">
        <v>1359</v>
      </c>
      <c r="B293" s="12" t="s">
        <v>1333</v>
      </c>
      <c r="C293" s="14" t="s">
        <v>1360</v>
      </c>
      <c r="D293" s="14" t="s">
        <v>1361</v>
      </c>
      <c r="E293" s="14" t="s">
        <v>1362</v>
      </c>
      <c r="F293" s="14" t="s">
        <v>1363</v>
      </c>
      <c r="G293" s="14" t="s">
        <v>978</v>
      </c>
      <c r="H293" s="15" t="s">
        <v>1364</v>
      </c>
      <c r="I293" s="16">
        <v>17391</v>
      </c>
      <c r="J293" s="15" t="s">
        <v>1365</v>
      </c>
      <c r="K293" s="15">
        <v>19999.650000000001</v>
      </c>
      <c r="L293" s="19" t="s">
        <v>375</v>
      </c>
      <c r="M293" s="13" t="s">
        <v>1081</v>
      </c>
      <c r="N293" s="12"/>
    </row>
    <row r="294" spans="1:14" ht="120" x14ac:dyDescent="0.2">
      <c r="A294" s="13" t="s">
        <v>1366</v>
      </c>
      <c r="B294" s="12" t="s">
        <v>1333</v>
      </c>
      <c r="C294" s="14" t="s">
        <v>1367</v>
      </c>
      <c r="D294" s="14" t="s">
        <v>1368</v>
      </c>
      <c r="E294" s="14" t="s">
        <v>1369</v>
      </c>
      <c r="F294" s="14" t="s">
        <v>1370</v>
      </c>
      <c r="G294" s="14" t="s">
        <v>978</v>
      </c>
      <c r="H294" s="15" t="s">
        <v>1371</v>
      </c>
      <c r="I294" s="16">
        <v>39130</v>
      </c>
      <c r="J294" s="15" t="s">
        <v>1372</v>
      </c>
      <c r="K294" s="15">
        <v>44999.5</v>
      </c>
      <c r="L294" s="19" t="s">
        <v>375</v>
      </c>
      <c r="M294" s="13" t="s">
        <v>41</v>
      </c>
      <c r="N294" s="12"/>
    </row>
    <row r="295" spans="1:14" ht="72" x14ac:dyDescent="0.2">
      <c r="A295" s="13" t="s">
        <v>1373</v>
      </c>
      <c r="B295" s="12" t="s">
        <v>1333</v>
      </c>
      <c r="C295" s="14" t="s">
        <v>1374</v>
      </c>
      <c r="D295" s="14" t="s">
        <v>1375</v>
      </c>
      <c r="E295" s="14" t="s">
        <v>1369</v>
      </c>
      <c r="F295" s="14" t="s">
        <v>1376</v>
      </c>
      <c r="G295" s="14" t="s">
        <v>978</v>
      </c>
      <c r="H295" s="15" t="s">
        <v>1377</v>
      </c>
      <c r="I295" s="16">
        <v>19130</v>
      </c>
      <c r="J295" s="15" t="s">
        <v>1378</v>
      </c>
      <c r="K295" s="15">
        <v>21999.5</v>
      </c>
      <c r="L295" s="19" t="s">
        <v>375</v>
      </c>
      <c r="M295" s="13" t="s">
        <v>1081</v>
      </c>
      <c r="N295" s="12"/>
    </row>
    <row r="296" spans="1:14" ht="72" x14ac:dyDescent="0.2">
      <c r="A296" s="13" t="s">
        <v>1379</v>
      </c>
      <c r="B296" s="12" t="s">
        <v>1333</v>
      </c>
      <c r="C296" s="14" t="s">
        <v>1380</v>
      </c>
      <c r="D296" s="14" t="s">
        <v>1381</v>
      </c>
      <c r="E296" s="14" t="s">
        <v>1369</v>
      </c>
      <c r="F296" s="14" t="s">
        <v>1382</v>
      </c>
      <c r="G296" s="14" t="s">
        <v>978</v>
      </c>
      <c r="H296" s="15" t="s">
        <v>1383</v>
      </c>
      <c r="I296" s="16">
        <v>34783</v>
      </c>
      <c r="J296" s="15" t="s">
        <v>1384</v>
      </c>
      <c r="K296" s="15">
        <v>40000.449999999997</v>
      </c>
      <c r="L296" s="19" t="s">
        <v>375</v>
      </c>
      <c r="M296" s="13" t="s">
        <v>41</v>
      </c>
      <c r="N296" s="12"/>
    </row>
    <row r="297" spans="1:14" ht="96" x14ac:dyDescent="0.2">
      <c r="A297" s="13" t="s">
        <v>1385</v>
      </c>
      <c r="B297" s="12" t="s">
        <v>1333</v>
      </c>
      <c r="C297" s="14" t="s">
        <v>1386</v>
      </c>
      <c r="D297" s="14" t="s">
        <v>1387</v>
      </c>
      <c r="E297" s="14" t="s">
        <v>1369</v>
      </c>
      <c r="F297" s="14" t="s">
        <v>1388</v>
      </c>
      <c r="G297" s="14" t="s">
        <v>978</v>
      </c>
      <c r="H297" s="15" t="s">
        <v>1389</v>
      </c>
      <c r="I297" s="16">
        <v>13043</v>
      </c>
      <c r="J297" s="15" t="s">
        <v>1390</v>
      </c>
      <c r="K297" s="15">
        <v>14999.45</v>
      </c>
      <c r="L297" s="19" t="s">
        <v>375</v>
      </c>
      <c r="M297" s="13" t="s">
        <v>1081</v>
      </c>
      <c r="N297" s="12"/>
    </row>
    <row r="298" spans="1:14" ht="60" x14ac:dyDescent="0.2">
      <c r="A298" s="13" t="s">
        <v>1391</v>
      </c>
      <c r="B298" s="12" t="s">
        <v>1333</v>
      </c>
      <c r="C298" s="14" t="s">
        <v>1392</v>
      </c>
      <c r="D298" s="14" t="s">
        <v>1393</v>
      </c>
      <c r="E298" s="14" t="s">
        <v>1369</v>
      </c>
      <c r="F298" s="14" t="s">
        <v>1394</v>
      </c>
      <c r="G298" s="14" t="s">
        <v>978</v>
      </c>
      <c r="H298" s="15" t="s">
        <v>1395</v>
      </c>
      <c r="I298" s="16">
        <v>27826</v>
      </c>
      <c r="J298" s="15" t="s">
        <v>1396</v>
      </c>
      <c r="K298" s="15">
        <v>31999.9</v>
      </c>
      <c r="L298" s="19" t="s">
        <v>375</v>
      </c>
      <c r="M298" s="13" t="s">
        <v>41</v>
      </c>
      <c r="N298" s="12"/>
    </row>
    <row r="299" spans="1:14" ht="60" x14ac:dyDescent="0.2">
      <c r="A299" s="13" t="s">
        <v>1397</v>
      </c>
      <c r="B299" s="12" t="s">
        <v>1333</v>
      </c>
      <c r="C299" s="14" t="s">
        <v>1398</v>
      </c>
      <c r="D299" s="14" t="s">
        <v>1399</v>
      </c>
      <c r="E299" s="14" t="s">
        <v>1369</v>
      </c>
      <c r="F299" s="14" t="s">
        <v>1394</v>
      </c>
      <c r="G299" s="14" t="s">
        <v>978</v>
      </c>
      <c r="H299" s="15" t="s">
        <v>1400</v>
      </c>
      <c r="I299" s="16">
        <v>20870</v>
      </c>
      <c r="J299" s="15" t="s">
        <v>1401</v>
      </c>
      <c r="K299" s="15">
        <v>24000.5</v>
      </c>
      <c r="L299" s="19" t="s">
        <v>375</v>
      </c>
      <c r="M299" s="13" t="s">
        <v>41</v>
      </c>
      <c r="N299" s="12"/>
    </row>
    <row r="300" spans="1:14" ht="120" x14ac:dyDescent="0.2">
      <c r="A300" s="20" t="s">
        <v>1402</v>
      </c>
      <c r="B300" s="12" t="s">
        <v>1333</v>
      </c>
      <c r="C300" s="14" t="s">
        <v>1403</v>
      </c>
      <c r="D300" s="14" t="s">
        <v>1404</v>
      </c>
      <c r="E300" s="14" t="s">
        <v>1369</v>
      </c>
      <c r="F300" s="14" t="s">
        <v>1405</v>
      </c>
      <c r="G300" s="14" t="s">
        <v>978</v>
      </c>
      <c r="H300" s="15" t="s">
        <v>1406</v>
      </c>
      <c r="I300" s="16">
        <v>52174</v>
      </c>
      <c r="J300" s="15" t="s">
        <v>1407</v>
      </c>
      <c r="K300" s="15">
        <v>60000.1</v>
      </c>
      <c r="L300" s="19" t="s">
        <v>375</v>
      </c>
      <c r="M300" s="13" t="s">
        <v>41</v>
      </c>
      <c r="N300" s="12"/>
    </row>
    <row r="301" spans="1:14" ht="96" x14ac:dyDescent="0.2">
      <c r="A301" s="13" t="s">
        <v>4</v>
      </c>
      <c r="B301" s="12" t="s">
        <v>1333</v>
      </c>
      <c r="C301" s="14" t="s">
        <v>1408</v>
      </c>
      <c r="D301" s="14" t="s">
        <v>1409</v>
      </c>
      <c r="E301" s="14" t="s">
        <v>1362</v>
      </c>
      <c r="F301" s="14" t="s">
        <v>1410</v>
      </c>
      <c r="G301" s="14" t="s">
        <v>978</v>
      </c>
      <c r="H301" s="15" t="s">
        <v>1411</v>
      </c>
      <c r="I301" s="16">
        <v>43478</v>
      </c>
      <c r="J301" s="15" t="s">
        <v>1412</v>
      </c>
      <c r="K301" s="15">
        <v>49999.7</v>
      </c>
      <c r="L301" s="19" t="s">
        <v>375</v>
      </c>
      <c r="M301" s="13" t="s">
        <v>41</v>
      </c>
      <c r="N301" s="12"/>
    </row>
    <row r="302" spans="1:14" ht="84" x14ac:dyDescent="0.2">
      <c r="A302" s="13" t="s">
        <v>1413</v>
      </c>
      <c r="B302" s="12" t="s">
        <v>1333</v>
      </c>
      <c r="C302" s="14" t="s">
        <v>1414</v>
      </c>
      <c r="D302" s="14" t="s">
        <v>1415</v>
      </c>
      <c r="E302" s="14" t="s">
        <v>1349</v>
      </c>
      <c r="F302" s="14" t="s">
        <v>1416</v>
      </c>
      <c r="G302" s="14" t="s">
        <v>978</v>
      </c>
      <c r="H302" s="15" t="s">
        <v>1417</v>
      </c>
      <c r="I302" s="16">
        <v>56522</v>
      </c>
      <c r="J302" s="15" t="s">
        <v>1418</v>
      </c>
      <c r="K302" s="15">
        <v>65000.3</v>
      </c>
      <c r="L302" s="19" t="s">
        <v>375</v>
      </c>
      <c r="M302" s="13" t="s">
        <v>1081</v>
      </c>
      <c r="N302" s="12"/>
    </row>
    <row r="303" spans="1:14" ht="96" x14ac:dyDescent="0.2">
      <c r="A303" s="13" t="s">
        <v>1419</v>
      </c>
      <c r="B303" s="12" t="s">
        <v>1333</v>
      </c>
      <c r="C303" s="14" t="s">
        <v>1420</v>
      </c>
      <c r="D303" s="14" t="s">
        <v>1421</v>
      </c>
      <c r="E303" s="14" t="s">
        <v>1422</v>
      </c>
      <c r="F303" s="14" t="s">
        <v>37</v>
      </c>
      <c r="G303" s="14" t="s">
        <v>1423</v>
      </c>
      <c r="H303" s="15" t="s">
        <v>1424</v>
      </c>
      <c r="I303" s="16">
        <v>65217</v>
      </c>
      <c r="J303" s="15" t="s">
        <v>1425</v>
      </c>
      <c r="K303" s="15">
        <v>74999.55</v>
      </c>
      <c r="L303" s="19" t="s">
        <v>375</v>
      </c>
      <c r="M303" s="13" t="s">
        <v>1081</v>
      </c>
      <c r="N303" s="12"/>
    </row>
    <row r="304" spans="1:14" ht="96" x14ac:dyDescent="0.2">
      <c r="A304" s="13" t="s">
        <v>1426</v>
      </c>
      <c r="B304" s="12" t="s">
        <v>1333</v>
      </c>
      <c r="C304" s="14" t="s">
        <v>1427</v>
      </c>
      <c r="D304" s="14" t="s">
        <v>1428</v>
      </c>
      <c r="E304" s="14" t="s">
        <v>1429</v>
      </c>
      <c r="F304" s="14" t="s">
        <v>1430</v>
      </c>
      <c r="G304" s="14" t="s">
        <v>1423</v>
      </c>
      <c r="H304" s="15" t="s">
        <v>1431</v>
      </c>
      <c r="I304" s="16">
        <v>100000</v>
      </c>
      <c r="J304" s="15" t="s">
        <v>1432</v>
      </c>
      <c r="K304" s="15">
        <v>114999.99999999999</v>
      </c>
      <c r="L304" s="19" t="s">
        <v>375</v>
      </c>
      <c r="M304" s="13" t="s">
        <v>1081</v>
      </c>
      <c r="N304" s="12"/>
    </row>
    <row r="305" spans="1:14" ht="192" x14ac:dyDescent="0.2">
      <c r="A305" s="13" t="s">
        <v>1433</v>
      </c>
      <c r="B305" s="12" t="s">
        <v>1333</v>
      </c>
      <c r="C305" s="14" t="s">
        <v>1434</v>
      </c>
      <c r="D305" s="14" t="s">
        <v>1435</v>
      </c>
      <c r="E305" s="14" t="s">
        <v>1369</v>
      </c>
      <c r="F305" s="14" t="s">
        <v>1436</v>
      </c>
      <c r="G305" s="14" t="s">
        <v>1423</v>
      </c>
      <c r="H305" s="15" t="s">
        <v>1437</v>
      </c>
      <c r="I305" s="16">
        <v>108696</v>
      </c>
      <c r="J305" s="15" t="s">
        <v>1438</v>
      </c>
      <c r="K305" s="15">
        <v>125000.4</v>
      </c>
      <c r="L305" s="19" t="s">
        <v>375</v>
      </c>
      <c r="M305" s="14" t="s">
        <v>1081</v>
      </c>
      <c r="N305" s="12"/>
    </row>
    <row r="306" spans="1:14" ht="240" x14ac:dyDescent="0.2">
      <c r="A306" s="13" t="s">
        <v>1439</v>
      </c>
      <c r="B306" s="12" t="s">
        <v>1333</v>
      </c>
      <c r="C306" s="14" t="s">
        <v>1440</v>
      </c>
      <c r="D306" s="14" t="s">
        <v>1441</v>
      </c>
      <c r="E306" s="14" t="s">
        <v>1429</v>
      </c>
      <c r="F306" s="14" t="s">
        <v>1442</v>
      </c>
      <c r="G306" s="14" t="s">
        <v>1423</v>
      </c>
      <c r="H306" s="15" t="s">
        <v>1443</v>
      </c>
      <c r="I306" s="16">
        <v>123478</v>
      </c>
      <c r="J306" s="15" t="s">
        <v>1444</v>
      </c>
      <c r="K306" s="15">
        <v>141999.70000000001</v>
      </c>
      <c r="L306" s="19" t="s">
        <v>375</v>
      </c>
      <c r="M306" s="13" t="s">
        <v>1081</v>
      </c>
      <c r="N306" s="12"/>
    </row>
    <row r="307" spans="1:14" ht="168" x14ac:dyDescent="0.2">
      <c r="A307" s="13" t="s">
        <v>1445</v>
      </c>
      <c r="B307" s="12" t="s">
        <v>1333</v>
      </c>
      <c r="C307" s="14" t="s">
        <v>1446</v>
      </c>
      <c r="D307" s="14" t="s">
        <v>1447</v>
      </c>
      <c r="E307" s="14" t="s">
        <v>1429</v>
      </c>
      <c r="F307" s="14" t="s">
        <v>1448</v>
      </c>
      <c r="G307" s="14" t="s">
        <v>1423</v>
      </c>
      <c r="H307" s="15" t="s">
        <v>1449</v>
      </c>
      <c r="I307" s="16">
        <v>121739</v>
      </c>
      <c r="J307" s="15" t="s">
        <v>1450</v>
      </c>
      <c r="K307" s="15">
        <v>139999.85</v>
      </c>
      <c r="L307" s="19" t="s">
        <v>375</v>
      </c>
      <c r="M307" s="13" t="s">
        <v>1081</v>
      </c>
      <c r="N307" s="12"/>
    </row>
    <row r="308" spans="1:14" ht="36" x14ac:dyDescent="0.2">
      <c r="A308" s="13" t="s">
        <v>1451</v>
      </c>
      <c r="B308" s="12" t="s">
        <v>1333</v>
      </c>
      <c r="C308" s="14" t="s">
        <v>1452</v>
      </c>
      <c r="D308" s="14" t="s">
        <v>37</v>
      </c>
      <c r="E308" s="14" t="s">
        <v>1349</v>
      </c>
      <c r="F308" s="14" t="s">
        <v>37</v>
      </c>
      <c r="G308" s="14" t="s">
        <v>1453</v>
      </c>
      <c r="H308" s="24">
        <v>0.9</v>
      </c>
      <c r="I308" s="24">
        <v>0.9</v>
      </c>
      <c r="J308" s="16"/>
      <c r="K308" s="22"/>
      <c r="L308" s="19" t="s">
        <v>375</v>
      </c>
      <c r="M308" s="13" t="s">
        <v>1454</v>
      </c>
      <c r="N308" s="12"/>
    </row>
    <row r="309" spans="1:14" ht="36" x14ac:dyDescent="0.2">
      <c r="A309" s="13" t="s">
        <v>1455</v>
      </c>
      <c r="B309" s="12" t="s">
        <v>1333</v>
      </c>
      <c r="C309" s="14" t="s">
        <v>1456</v>
      </c>
      <c r="D309" s="14" t="s">
        <v>37</v>
      </c>
      <c r="E309" s="14" t="s">
        <v>1457</v>
      </c>
      <c r="F309" s="14" t="s">
        <v>37</v>
      </c>
      <c r="G309" s="14" t="s">
        <v>1423</v>
      </c>
      <c r="H309" s="24">
        <v>0.9</v>
      </c>
      <c r="I309" s="24">
        <v>0.9</v>
      </c>
      <c r="J309" s="16"/>
      <c r="K309" s="22"/>
      <c r="L309" s="19" t="s">
        <v>375</v>
      </c>
      <c r="M309" s="13" t="s">
        <v>1454</v>
      </c>
      <c r="N309" s="12"/>
    </row>
    <row r="310" spans="1:14" ht="120" x14ac:dyDescent="0.2">
      <c r="A310" s="13" t="s">
        <v>1458</v>
      </c>
      <c r="B310" s="12" t="s">
        <v>1333</v>
      </c>
      <c r="C310" s="14" t="s">
        <v>1459</v>
      </c>
      <c r="D310" s="14" t="s">
        <v>1460</v>
      </c>
      <c r="E310" s="14" t="s">
        <v>1461</v>
      </c>
      <c r="F310" s="14" t="s">
        <v>1462</v>
      </c>
      <c r="G310" s="14" t="s">
        <v>978</v>
      </c>
      <c r="H310" s="24">
        <v>0.9</v>
      </c>
      <c r="I310" s="24">
        <v>0.9</v>
      </c>
      <c r="J310" s="16"/>
      <c r="K310" s="22"/>
      <c r="L310" s="19" t="s">
        <v>375</v>
      </c>
      <c r="M310" s="13" t="s">
        <v>1454</v>
      </c>
      <c r="N310" s="12"/>
    </row>
    <row r="311" spans="1:14" ht="72" x14ac:dyDescent="0.2">
      <c r="A311" s="13" t="s">
        <v>1463</v>
      </c>
      <c r="B311" s="12" t="s">
        <v>1333</v>
      </c>
      <c r="C311" s="14" t="s">
        <v>1464</v>
      </c>
      <c r="D311" s="14" t="s">
        <v>1465</v>
      </c>
      <c r="E311" s="14" t="s">
        <v>1369</v>
      </c>
      <c r="F311" s="14" t="s">
        <v>1466</v>
      </c>
      <c r="G311" s="14" t="s">
        <v>1038</v>
      </c>
      <c r="H311" s="15" t="s">
        <v>1357</v>
      </c>
      <c r="I311" s="16">
        <v>12174</v>
      </c>
      <c r="J311" s="15" t="s">
        <v>1358</v>
      </c>
      <c r="K311" s="15">
        <v>14000.1</v>
      </c>
      <c r="L311" s="19" t="s">
        <v>375</v>
      </c>
      <c r="M311" s="13" t="s">
        <v>41</v>
      </c>
      <c r="N311" s="12"/>
    </row>
    <row r="312" spans="1:14" ht="120" x14ac:dyDescent="0.2">
      <c r="A312" s="13" t="s">
        <v>1467</v>
      </c>
      <c r="B312" s="12" t="s">
        <v>1333</v>
      </c>
      <c r="C312" s="14" t="s">
        <v>1468</v>
      </c>
      <c r="D312" s="14" t="s">
        <v>1469</v>
      </c>
      <c r="E312" s="14" t="s">
        <v>1369</v>
      </c>
      <c r="F312" s="14" t="s">
        <v>1470</v>
      </c>
      <c r="G312" s="14" t="s">
        <v>1038</v>
      </c>
      <c r="H312" s="15" t="s">
        <v>1471</v>
      </c>
      <c r="I312" s="16">
        <v>13913</v>
      </c>
      <c r="J312" s="15" t="s">
        <v>1472</v>
      </c>
      <c r="K312" s="15">
        <v>15999.95</v>
      </c>
      <c r="L312" s="19" t="s">
        <v>375</v>
      </c>
      <c r="M312" s="13" t="s">
        <v>41</v>
      </c>
      <c r="N312" s="12"/>
    </row>
    <row r="313" spans="1:14" ht="144" x14ac:dyDescent="0.2">
      <c r="A313" s="13" t="s">
        <v>1473</v>
      </c>
      <c r="B313" s="12" t="s">
        <v>1333</v>
      </c>
      <c r="C313" s="14" t="s">
        <v>1474</v>
      </c>
      <c r="D313" s="14" t="s">
        <v>1475</v>
      </c>
      <c r="E313" s="14" t="s">
        <v>1369</v>
      </c>
      <c r="F313" s="14" t="s">
        <v>1476</v>
      </c>
      <c r="G313" s="14" t="s">
        <v>1038</v>
      </c>
      <c r="H313" s="15" t="s">
        <v>1477</v>
      </c>
      <c r="I313" s="16">
        <v>26087</v>
      </c>
      <c r="J313" s="15" t="s">
        <v>1478</v>
      </c>
      <c r="K313" s="15">
        <v>30000.05</v>
      </c>
      <c r="L313" s="19" t="s">
        <v>375</v>
      </c>
      <c r="M313" s="13" t="s">
        <v>41</v>
      </c>
      <c r="N313" s="12"/>
    </row>
    <row r="314" spans="1:14" ht="48" x14ac:dyDescent="0.2">
      <c r="A314" s="13" t="s">
        <v>1479</v>
      </c>
      <c r="B314" s="12" t="s">
        <v>1333</v>
      </c>
      <c r="C314" s="14" t="s">
        <v>1480</v>
      </c>
      <c r="D314" s="14" t="s">
        <v>37</v>
      </c>
      <c r="E314" s="14" t="s">
        <v>1481</v>
      </c>
      <c r="F314" s="14" t="s">
        <v>1482</v>
      </c>
      <c r="G314" s="14" t="s">
        <v>978</v>
      </c>
      <c r="H314" s="15" t="s">
        <v>1483</v>
      </c>
      <c r="I314" s="16">
        <v>18261</v>
      </c>
      <c r="J314" s="15" t="s">
        <v>1484</v>
      </c>
      <c r="K314" s="15">
        <v>21000.15</v>
      </c>
      <c r="L314" s="19" t="s">
        <v>375</v>
      </c>
      <c r="M314" s="13" t="s">
        <v>41</v>
      </c>
      <c r="N314" s="12"/>
    </row>
    <row r="315" spans="1:14" ht="36" x14ac:dyDescent="0.2">
      <c r="A315" s="13" t="s">
        <v>1485</v>
      </c>
      <c r="B315" s="12" t="s">
        <v>1333</v>
      </c>
      <c r="C315" s="14" t="s">
        <v>1486</v>
      </c>
      <c r="D315" s="14" t="s">
        <v>37</v>
      </c>
      <c r="E315" s="14" t="s">
        <v>1369</v>
      </c>
      <c r="F315" s="14" t="s">
        <v>1466</v>
      </c>
      <c r="G315" s="14" t="s">
        <v>1038</v>
      </c>
      <c r="H315" s="24">
        <v>0.9</v>
      </c>
      <c r="I315" s="24">
        <v>0.9</v>
      </c>
      <c r="J315" s="16"/>
      <c r="K315" s="22"/>
      <c r="L315" s="19" t="s">
        <v>375</v>
      </c>
      <c r="M315" s="13" t="s">
        <v>41</v>
      </c>
      <c r="N315" s="12"/>
    </row>
    <row r="316" spans="1:14" ht="48" x14ac:dyDescent="0.2">
      <c r="A316" s="13" t="s">
        <v>1487</v>
      </c>
      <c r="B316" s="12" t="s">
        <v>1333</v>
      </c>
      <c r="C316" s="14" t="s">
        <v>1488</v>
      </c>
      <c r="D316" s="14" t="s">
        <v>37</v>
      </c>
      <c r="E316" s="14" t="s">
        <v>1489</v>
      </c>
      <c r="F316" s="14" t="s">
        <v>1490</v>
      </c>
      <c r="G316" s="14" t="s">
        <v>978</v>
      </c>
      <c r="H316" s="24">
        <v>0.9</v>
      </c>
      <c r="I316" s="24">
        <v>0.9</v>
      </c>
      <c r="J316" s="16"/>
      <c r="K316" s="22"/>
      <c r="L316" s="19" t="s">
        <v>375</v>
      </c>
      <c r="M316" s="13" t="s">
        <v>41</v>
      </c>
      <c r="N316" s="12"/>
    </row>
    <row r="317" spans="1:14" ht="36" x14ac:dyDescent="0.2">
      <c r="A317" s="13" t="s">
        <v>1491</v>
      </c>
      <c r="B317" s="12" t="s">
        <v>1333</v>
      </c>
      <c r="C317" s="14" t="s">
        <v>1492</v>
      </c>
      <c r="D317" s="14" t="s">
        <v>1493</v>
      </c>
      <c r="E317" s="14" t="s">
        <v>1494</v>
      </c>
      <c r="F317" s="14" t="s">
        <v>1495</v>
      </c>
      <c r="G317" s="14" t="s">
        <v>1496</v>
      </c>
      <c r="H317" s="15" t="s">
        <v>1497</v>
      </c>
      <c r="I317" s="16">
        <v>348</v>
      </c>
      <c r="J317" s="16" t="s">
        <v>1498</v>
      </c>
      <c r="K317" s="17">
        <v>400.2</v>
      </c>
      <c r="L317" s="19" t="s">
        <v>964</v>
      </c>
      <c r="M317" s="13" t="s">
        <v>41</v>
      </c>
      <c r="N317" s="12"/>
    </row>
    <row r="318" spans="1:14" ht="36" x14ac:dyDescent="0.2">
      <c r="A318" s="13" t="s">
        <v>1499</v>
      </c>
      <c r="B318" s="12" t="s">
        <v>1333</v>
      </c>
      <c r="C318" s="14" t="s">
        <v>1500</v>
      </c>
      <c r="D318" s="14" t="s">
        <v>1501</v>
      </c>
      <c r="E318" s="14" t="s">
        <v>1494</v>
      </c>
      <c r="F318" s="14" t="s">
        <v>1495</v>
      </c>
      <c r="G318" s="14" t="s">
        <v>1080</v>
      </c>
      <c r="H318" s="15" t="s">
        <v>468</v>
      </c>
      <c r="I318" s="16">
        <v>157</v>
      </c>
      <c r="J318" s="16" t="s">
        <v>469</v>
      </c>
      <c r="K318" s="17">
        <v>180.55</v>
      </c>
      <c r="L318" s="19" t="s">
        <v>375</v>
      </c>
      <c r="M318" s="13" t="s">
        <v>41</v>
      </c>
      <c r="N318" s="12"/>
    </row>
    <row r="319" spans="1:14" ht="48" x14ac:dyDescent="0.2">
      <c r="A319" s="13" t="s">
        <v>1502</v>
      </c>
      <c r="B319" s="12" t="s">
        <v>1333</v>
      </c>
      <c r="C319" s="14" t="s">
        <v>1503</v>
      </c>
      <c r="D319" s="14" t="s">
        <v>1504</v>
      </c>
      <c r="E319" s="14" t="s">
        <v>1505</v>
      </c>
      <c r="F319" s="14" t="s">
        <v>1506</v>
      </c>
      <c r="G319" s="14" t="s">
        <v>1507</v>
      </c>
      <c r="H319" s="15" t="s">
        <v>487</v>
      </c>
      <c r="I319" s="16">
        <v>217</v>
      </c>
      <c r="J319" s="16" t="s">
        <v>488</v>
      </c>
      <c r="K319" s="17">
        <v>249.55</v>
      </c>
      <c r="L319" s="19" t="s">
        <v>375</v>
      </c>
      <c r="M319" s="13" t="s">
        <v>41</v>
      </c>
      <c r="N319" s="12"/>
    </row>
    <row r="320" spans="1:14" ht="72" x14ac:dyDescent="0.2">
      <c r="A320" s="13" t="s">
        <v>1508</v>
      </c>
      <c r="B320" s="12" t="s">
        <v>1333</v>
      </c>
      <c r="C320" s="14" t="s">
        <v>1509</v>
      </c>
      <c r="D320" s="14" t="s">
        <v>1510</v>
      </c>
      <c r="E320" s="14" t="s">
        <v>1505</v>
      </c>
      <c r="F320" s="14" t="s">
        <v>37</v>
      </c>
      <c r="G320" s="14" t="s">
        <v>978</v>
      </c>
      <c r="H320" s="15" t="s">
        <v>1511</v>
      </c>
      <c r="I320" s="16">
        <v>1739</v>
      </c>
      <c r="J320" s="15" t="s">
        <v>1309</v>
      </c>
      <c r="K320" s="15">
        <v>1999.85</v>
      </c>
      <c r="L320" s="19" t="s">
        <v>375</v>
      </c>
      <c r="M320" s="13" t="s">
        <v>41</v>
      </c>
      <c r="N320" s="12"/>
    </row>
    <row r="321" spans="1:14" ht="60" x14ac:dyDescent="0.2">
      <c r="A321" s="13" t="s">
        <v>1512</v>
      </c>
      <c r="B321" s="12" t="s">
        <v>1333</v>
      </c>
      <c r="C321" s="14" t="s">
        <v>1513</v>
      </c>
      <c r="D321" s="14" t="s">
        <v>1514</v>
      </c>
      <c r="E321" s="14" t="s">
        <v>1505</v>
      </c>
      <c r="F321" s="14" t="s">
        <v>37</v>
      </c>
      <c r="G321" s="14" t="s">
        <v>978</v>
      </c>
      <c r="H321" s="15" t="s">
        <v>1515</v>
      </c>
      <c r="I321" s="16">
        <v>2522</v>
      </c>
      <c r="J321" s="15" t="s">
        <v>1516</v>
      </c>
      <c r="K321" s="15">
        <v>2.9003000000000001</v>
      </c>
      <c r="L321" s="19" t="s">
        <v>375</v>
      </c>
      <c r="M321" s="13" t="s">
        <v>41</v>
      </c>
      <c r="N321" s="12"/>
    </row>
    <row r="322" spans="1:14" ht="60" x14ac:dyDescent="0.2">
      <c r="A322" s="13" t="s">
        <v>1517</v>
      </c>
      <c r="B322" s="12" t="s">
        <v>1333</v>
      </c>
      <c r="C322" s="14" t="s">
        <v>1518</v>
      </c>
      <c r="D322" s="14" t="s">
        <v>1519</v>
      </c>
      <c r="E322" s="14" t="s">
        <v>1505</v>
      </c>
      <c r="F322" s="14" t="s">
        <v>37</v>
      </c>
      <c r="G322" s="14" t="s">
        <v>978</v>
      </c>
      <c r="H322" s="15" t="s">
        <v>1520</v>
      </c>
      <c r="I322" s="16">
        <v>3304</v>
      </c>
      <c r="J322" s="15" t="s">
        <v>1521</v>
      </c>
      <c r="K322" s="15">
        <v>3799.6</v>
      </c>
      <c r="L322" s="19" t="s">
        <v>375</v>
      </c>
      <c r="M322" s="13" t="s">
        <v>41</v>
      </c>
      <c r="N322" s="12"/>
    </row>
    <row r="323" spans="1:14" ht="36" x14ac:dyDescent="0.2">
      <c r="A323" s="13" t="s">
        <v>1522</v>
      </c>
      <c r="B323" s="12" t="s">
        <v>1333</v>
      </c>
      <c r="C323" s="14" t="s">
        <v>1523</v>
      </c>
      <c r="D323" s="14" t="s">
        <v>1524</v>
      </c>
      <c r="E323" s="14" t="s">
        <v>1505</v>
      </c>
      <c r="F323" s="14" t="s">
        <v>37</v>
      </c>
      <c r="G323" s="14" t="s">
        <v>978</v>
      </c>
      <c r="H323" s="15" t="s">
        <v>1525</v>
      </c>
      <c r="I323" s="16">
        <v>1217</v>
      </c>
      <c r="J323" s="15" t="s">
        <v>1526</v>
      </c>
      <c r="K323" s="15">
        <v>1.3995500000000001</v>
      </c>
      <c r="L323" s="19" t="s">
        <v>375</v>
      </c>
      <c r="M323" s="13" t="s">
        <v>41</v>
      </c>
      <c r="N323" s="12"/>
    </row>
    <row r="324" spans="1:14" ht="60" x14ac:dyDescent="0.2">
      <c r="A324" s="13" t="s">
        <v>1527</v>
      </c>
      <c r="B324" s="12" t="s">
        <v>1333</v>
      </c>
      <c r="C324" s="14" t="s">
        <v>1528</v>
      </c>
      <c r="D324" s="14" t="s">
        <v>1529</v>
      </c>
      <c r="E324" s="14" t="s">
        <v>1505</v>
      </c>
      <c r="F324" s="14" t="s">
        <v>37</v>
      </c>
      <c r="G324" s="14" t="s">
        <v>978</v>
      </c>
      <c r="H324" s="15" t="s">
        <v>1308</v>
      </c>
      <c r="I324" s="16">
        <v>1739</v>
      </c>
      <c r="J324" s="15" t="s">
        <v>1309</v>
      </c>
      <c r="K324" s="15">
        <v>1999.85</v>
      </c>
      <c r="L324" s="19" t="s">
        <v>375</v>
      </c>
      <c r="M324" s="13" t="s">
        <v>41</v>
      </c>
      <c r="N324" s="12"/>
    </row>
    <row r="325" spans="1:14" ht="84" x14ac:dyDescent="0.2">
      <c r="A325" s="13" t="s">
        <v>1530</v>
      </c>
      <c r="B325" s="12" t="s">
        <v>1333</v>
      </c>
      <c r="C325" s="14" t="s">
        <v>1531</v>
      </c>
      <c r="D325" s="14" t="s">
        <v>1532</v>
      </c>
      <c r="E325" s="14" t="s">
        <v>1533</v>
      </c>
      <c r="F325" s="14" t="s">
        <v>37</v>
      </c>
      <c r="G325" s="14" t="s">
        <v>978</v>
      </c>
      <c r="H325" s="15" t="s">
        <v>1534</v>
      </c>
      <c r="I325" s="16">
        <v>4522</v>
      </c>
      <c r="J325" s="15" t="s">
        <v>1535</v>
      </c>
      <c r="K325" s="15">
        <v>5200.3</v>
      </c>
      <c r="L325" s="19" t="s">
        <v>375</v>
      </c>
      <c r="M325" s="13" t="s">
        <v>41</v>
      </c>
      <c r="N325" s="12"/>
    </row>
    <row r="326" spans="1:14" ht="60" x14ac:dyDescent="0.2">
      <c r="A326" s="13" t="s">
        <v>1536</v>
      </c>
      <c r="B326" s="12" t="s">
        <v>1333</v>
      </c>
      <c r="C326" s="14" t="s">
        <v>1537</v>
      </c>
      <c r="D326" s="14" t="s">
        <v>1538</v>
      </c>
      <c r="E326" s="14" t="s">
        <v>1539</v>
      </c>
      <c r="F326" s="14" t="s">
        <v>1540</v>
      </c>
      <c r="G326" s="14" t="s">
        <v>978</v>
      </c>
      <c r="H326" s="15" t="s">
        <v>1541</v>
      </c>
      <c r="I326" s="16">
        <v>6087</v>
      </c>
      <c r="J326" s="15" t="s">
        <v>1542</v>
      </c>
      <c r="K326" s="15">
        <v>7000.05</v>
      </c>
      <c r="L326" s="19" t="s">
        <v>375</v>
      </c>
      <c r="M326" s="13" t="s">
        <v>41</v>
      </c>
      <c r="N326" s="12"/>
    </row>
    <row r="327" spans="1:14" ht="24" x14ac:dyDescent="0.2">
      <c r="A327" s="13" t="s">
        <v>1543</v>
      </c>
      <c r="B327" s="12" t="s">
        <v>1333</v>
      </c>
      <c r="C327" s="14" t="s">
        <v>1544</v>
      </c>
      <c r="D327" s="14" t="s">
        <v>1545</v>
      </c>
      <c r="E327" s="14" t="s">
        <v>1546</v>
      </c>
      <c r="F327" s="14" t="s">
        <v>1547</v>
      </c>
      <c r="G327" s="14" t="s">
        <v>978</v>
      </c>
      <c r="H327" s="15" t="s">
        <v>778</v>
      </c>
      <c r="I327" s="16">
        <v>870</v>
      </c>
      <c r="J327" s="16" t="s">
        <v>779</v>
      </c>
      <c r="K327" s="17">
        <v>1000.5</v>
      </c>
      <c r="L327" s="19" t="s">
        <v>375</v>
      </c>
      <c r="M327" s="13" t="s">
        <v>41</v>
      </c>
      <c r="N327" s="12"/>
    </row>
    <row r="328" spans="1:14" ht="48" x14ac:dyDescent="0.2">
      <c r="A328" s="13" t="s">
        <v>1548</v>
      </c>
      <c r="B328" s="12" t="s">
        <v>1333</v>
      </c>
      <c r="C328" s="14" t="s">
        <v>1549</v>
      </c>
      <c r="D328" s="14" t="s">
        <v>37</v>
      </c>
      <c r="E328" s="14" t="s">
        <v>1550</v>
      </c>
      <c r="F328" s="14" t="s">
        <v>1551</v>
      </c>
      <c r="G328" s="14" t="s">
        <v>1038</v>
      </c>
      <c r="H328" s="15" t="s">
        <v>1552</v>
      </c>
      <c r="I328" s="16">
        <v>826</v>
      </c>
      <c r="J328" s="16" t="s">
        <v>1553</v>
      </c>
      <c r="K328" s="17">
        <v>949.9</v>
      </c>
      <c r="L328" s="19" t="s">
        <v>375</v>
      </c>
      <c r="M328" s="13" t="s">
        <v>41</v>
      </c>
      <c r="N328" s="12"/>
    </row>
    <row r="329" spans="1:14" ht="60" x14ac:dyDescent="0.2">
      <c r="A329" s="13" t="s">
        <v>1554</v>
      </c>
      <c r="B329" s="12" t="s">
        <v>1333</v>
      </c>
      <c r="C329" s="14" t="s">
        <v>1555</v>
      </c>
      <c r="D329" s="14" t="s">
        <v>1556</v>
      </c>
      <c r="E329" s="14" t="s">
        <v>1557</v>
      </c>
      <c r="F329" s="14" t="s">
        <v>1558</v>
      </c>
      <c r="G329" s="14" t="s">
        <v>978</v>
      </c>
      <c r="H329" s="15" t="s">
        <v>1559</v>
      </c>
      <c r="I329" s="16">
        <v>14783</v>
      </c>
      <c r="J329" s="15" t="s">
        <v>1560</v>
      </c>
      <c r="K329" s="15">
        <v>17000.45</v>
      </c>
      <c r="L329" s="19" t="s">
        <v>375</v>
      </c>
      <c r="M329" s="13" t="s">
        <v>1081</v>
      </c>
      <c r="N329" s="12"/>
    </row>
    <row r="330" spans="1:14" ht="36" x14ac:dyDescent="0.2">
      <c r="A330" s="13" t="s">
        <v>1561</v>
      </c>
      <c r="B330" s="12" t="s">
        <v>1333</v>
      </c>
      <c r="C330" s="14" t="s">
        <v>1562</v>
      </c>
      <c r="D330" s="14" t="s">
        <v>1563</v>
      </c>
      <c r="E330" s="14" t="s">
        <v>1557</v>
      </c>
      <c r="F330" s="14" t="s">
        <v>1558</v>
      </c>
      <c r="G330" s="14" t="s">
        <v>978</v>
      </c>
      <c r="H330" s="24">
        <v>0.9</v>
      </c>
      <c r="I330" s="24">
        <v>0.9</v>
      </c>
      <c r="J330" s="16"/>
      <c r="K330" s="22"/>
      <c r="L330" s="19" t="s">
        <v>375</v>
      </c>
      <c r="M330" s="13" t="s">
        <v>1081</v>
      </c>
      <c r="N330" s="12"/>
    </row>
    <row r="331" spans="1:14" ht="144" x14ac:dyDescent="0.2">
      <c r="A331" s="13" t="s">
        <v>1564</v>
      </c>
      <c r="B331" s="12" t="s">
        <v>1333</v>
      </c>
      <c r="C331" s="14" t="s">
        <v>1565</v>
      </c>
      <c r="D331" s="14" t="s">
        <v>1566</v>
      </c>
      <c r="E331" s="14" t="s">
        <v>1567</v>
      </c>
      <c r="F331" s="14" t="s">
        <v>1568</v>
      </c>
      <c r="G331" s="14" t="s">
        <v>1569</v>
      </c>
      <c r="H331" s="15" t="s">
        <v>1570</v>
      </c>
      <c r="I331" s="16">
        <v>23478</v>
      </c>
      <c r="J331" s="15" t="s">
        <v>1571</v>
      </c>
      <c r="K331" s="15">
        <v>26999.7</v>
      </c>
      <c r="L331" s="19" t="s">
        <v>375</v>
      </c>
      <c r="M331" s="13" t="s">
        <v>1081</v>
      </c>
      <c r="N331" s="12"/>
    </row>
    <row r="332" spans="1:14" ht="108" x14ac:dyDescent="0.2">
      <c r="A332" s="13" t="s">
        <v>1572</v>
      </c>
      <c r="B332" s="12" t="s">
        <v>1333</v>
      </c>
      <c r="C332" s="14" t="s">
        <v>1573</v>
      </c>
      <c r="D332" s="14" t="s">
        <v>1574</v>
      </c>
      <c r="E332" s="14" t="s">
        <v>1575</v>
      </c>
      <c r="F332" s="14" t="s">
        <v>1576</v>
      </c>
      <c r="G332" s="14" t="s">
        <v>1423</v>
      </c>
      <c r="H332" s="15" t="s">
        <v>1400</v>
      </c>
      <c r="I332" s="16">
        <v>20870</v>
      </c>
      <c r="J332" s="15" t="s">
        <v>1401</v>
      </c>
      <c r="K332" s="15">
        <v>24000.5</v>
      </c>
      <c r="L332" s="19" t="s">
        <v>375</v>
      </c>
      <c r="M332" s="13" t="s">
        <v>1081</v>
      </c>
      <c r="N332" s="12"/>
    </row>
    <row r="333" spans="1:14" ht="72" x14ac:dyDescent="0.2">
      <c r="A333" s="13" t="s">
        <v>1577</v>
      </c>
      <c r="B333" s="12" t="s">
        <v>1333</v>
      </c>
      <c r="C333" s="14" t="s">
        <v>1578</v>
      </c>
      <c r="D333" s="14" t="s">
        <v>1579</v>
      </c>
      <c r="E333" s="14" t="s">
        <v>1369</v>
      </c>
      <c r="F333" s="14" t="s">
        <v>1580</v>
      </c>
      <c r="G333" s="14" t="s">
        <v>1423</v>
      </c>
      <c r="H333" s="15" t="s">
        <v>1581</v>
      </c>
      <c r="I333" s="16">
        <v>22609</v>
      </c>
      <c r="J333" s="15" t="s">
        <v>1582</v>
      </c>
      <c r="K333" s="15">
        <v>26000.35</v>
      </c>
      <c r="L333" s="19" t="s">
        <v>375</v>
      </c>
      <c r="M333" s="13" t="s">
        <v>1081</v>
      </c>
      <c r="N333" s="12"/>
    </row>
    <row r="334" spans="1:14" ht="120" x14ac:dyDescent="0.2">
      <c r="A334" s="13" t="s">
        <v>1583</v>
      </c>
      <c r="B334" s="12" t="s">
        <v>1333</v>
      </c>
      <c r="C334" s="14" t="s">
        <v>1584</v>
      </c>
      <c r="D334" s="14" t="s">
        <v>1585</v>
      </c>
      <c r="E334" s="14" t="s">
        <v>1369</v>
      </c>
      <c r="F334" s="14" t="s">
        <v>1586</v>
      </c>
      <c r="G334" s="14" t="s">
        <v>1423</v>
      </c>
      <c r="H334" s="15" t="s">
        <v>1587</v>
      </c>
      <c r="I334" s="16">
        <v>60870</v>
      </c>
      <c r="J334" s="15" t="s">
        <v>1588</v>
      </c>
      <c r="K334" s="15">
        <v>70000.5</v>
      </c>
      <c r="L334" s="19" t="s">
        <v>375</v>
      </c>
      <c r="M334" s="13" t="s">
        <v>1081</v>
      </c>
      <c r="N334" s="12"/>
    </row>
    <row r="335" spans="1:14" ht="144" x14ac:dyDescent="0.2">
      <c r="A335" s="13" t="s">
        <v>1589</v>
      </c>
      <c r="B335" s="12" t="s">
        <v>1333</v>
      </c>
      <c r="C335" s="14" t="s">
        <v>1590</v>
      </c>
      <c r="D335" s="14" t="s">
        <v>1591</v>
      </c>
      <c r="E335" s="14" t="s">
        <v>1369</v>
      </c>
      <c r="F335" s="14" t="s">
        <v>1592</v>
      </c>
      <c r="G335" s="14" t="s">
        <v>1423</v>
      </c>
      <c r="H335" s="15" t="s">
        <v>1406</v>
      </c>
      <c r="I335" s="16">
        <v>52174</v>
      </c>
      <c r="J335" s="15" t="s">
        <v>1407</v>
      </c>
      <c r="K335" s="15">
        <v>60000.1</v>
      </c>
      <c r="L335" s="19" t="s">
        <v>375</v>
      </c>
      <c r="M335" s="13" t="s">
        <v>1081</v>
      </c>
      <c r="N335" s="12"/>
    </row>
    <row r="336" spans="1:14" ht="36" x14ac:dyDescent="0.2">
      <c r="A336" s="13" t="s">
        <v>1593</v>
      </c>
      <c r="B336" s="12" t="s">
        <v>1333</v>
      </c>
      <c r="C336" s="14" t="s">
        <v>1594</v>
      </c>
      <c r="D336" s="14" t="s">
        <v>37</v>
      </c>
      <c r="E336" s="14" t="s">
        <v>1369</v>
      </c>
      <c r="F336" s="14" t="s">
        <v>37</v>
      </c>
      <c r="G336" s="14" t="s">
        <v>1423</v>
      </c>
      <c r="H336" s="24">
        <v>0.9</v>
      </c>
      <c r="I336" s="24">
        <v>0.9</v>
      </c>
      <c r="J336" s="16"/>
      <c r="K336" s="22"/>
      <c r="L336" s="19" t="s">
        <v>375</v>
      </c>
      <c r="M336" s="13" t="s">
        <v>1081</v>
      </c>
      <c r="N336" s="12"/>
    </row>
    <row r="337" spans="1:14" ht="108" x14ac:dyDescent="0.2">
      <c r="A337" s="13" t="s">
        <v>1595</v>
      </c>
      <c r="B337" s="12" t="s">
        <v>1333</v>
      </c>
      <c r="C337" s="14" t="s">
        <v>1596</v>
      </c>
      <c r="D337" s="14" t="s">
        <v>1597</v>
      </c>
      <c r="E337" s="14" t="s">
        <v>1598</v>
      </c>
      <c r="F337" s="14" t="s">
        <v>1599</v>
      </c>
      <c r="G337" s="14" t="s">
        <v>1569</v>
      </c>
      <c r="H337" s="15" t="s">
        <v>1600</v>
      </c>
      <c r="I337" s="16">
        <v>24348</v>
      </c>
      <c r="J337" s="15" t="s">
        <v>1601</v>
      </c>
      <c r="K337" s="15">
        <v>28000.2</v>
      </c>
      <c r="L337" s="19" t="s">
        <v>375</v>
      </c>
      <c r="M337" s="13" t="s">
        <v>1081</v>
      </c>
      <c r="N337" s="12"/>
    </row>
    <row r="338" spans="1:14" ht="120" x14ac:dyDescent="0.2">
      <c r="A338" s="13" t="s">
        <v>1602</v>
      </c>
      <c r="B338" s="12" t="s">
        <v>1333</v>
      </c>
      <c r="C338" s="14" t="s">
        <v>1603</v>
      </c>
      <c r="D338" s="14" t="s">
        <v>1604</v>
      </c>
      <c r="E338" s="14" t="s">
        <v>1605</v>
      </c>
      <c r="F338" s="14" t="s">
        <v>1606</v>
      </c>
      <c r="G338" s="14" t="s">
        <v>1607</v>
      </c>
      <c r="H338" s="15" t="s">
        <v>878</v>
      </c>
      <c r="I338" s="16">
        <v>2609</v>
      </c>
      <c r="J338" s="15" t="s">
        <v>879</v>
      </c>
      <c r="K338" s="15">
        <v>3000.35</v>
      </c>
      <c r="L338" s="19" t="s">
        <v>375</v>
      </c>
      <c r="M338" s="13" t="s">
        <v>41</v>
      </c>
      <c r="N338" s="12"/>
    </row>
    <row r="339" spans="1:14" ht="60" x14ac:dyDescent="0.2">
      <c r="A339" s="13" t="s">
        <v>1608</v>
      </c>
      <c r="B339" s="12" t="s">
        <v>1333</v>
      </c>
      <c r="C339" s="14" t="s">
        <v>1609</v>
      </c>
      <c r="D339" s="14" t="s">
        <v>37</v>
      </c>
      <c r="E339" s="14" t="s">
        <v>1610</v>
      </c>
      <c r="F339" s="14" t="s">
        <v>1611</v>
      </c>
      <c r="G339" s="14" t="s">
        <v>1569</v>
      </c>
      <c r="H339" s="15" t="s">
        <v>878</v>
      </c>
      <c r="I339" s="16">
        <v>2609</v>
      </c>
      <c r="J339" s="15" t="s">
        <v>879</v>
      </c>
      <c r="K339" s="15">
        <v>3000.35</v>
      </c>
      <c r="L339" s="19" t="s">
        <v>375</v>
      </c>
      <c r="M339" s="13" t="s">
        <v>41</v>
      </c>
      <c r="N339" s="12"/>
    </row>
    <row r="340" spans="1:14" ht="48" x14ac:dyDescent="0.2">
      <c r="A340" s="13" t="s">
        <v>1612</v>
      </c>
      <c r="B340" s="12" t="s">
        <v>1333</v>
      </c>
      <c r="C340" s="14" t="s">
        <v>1613</v>
      </c>
      <c r="D340" s="14" t="s">
        <v>1614</v>
      </c>
      <c r="E340" s="14" t="s">
        <v>1615</v>
      </c>
      <c r="F340" s="14" t="s">
        <v>1616</v>
      </c>
      <c r="G340" s="14" t="s">
        <v>1038</v>
      </c>
      <c r="H340" s="15" t="s">
        <v>778</v>
      </c>
      <c r="I340" s="16">
        <v>870</v>
      </c>
      <c r="J340" s="16" t="s">
        <v>779</v>
      </c>
      <c r="K340" s="17">
        <v>1000.5</v>
      </c>
      <c r="L340" s="19" t="s">
        <v>375</v>
      </c>
      <c r="M340" s="13" t="s">
        <v>41</v>
      </c>
      <c r="N340" s="12"/>
    </row>
    <row r="341" spans="1:14" ht="72" x14ac:dyDescent="0.2">
      <c r="A341" s="13" t="s">
        <v>1617</v>
      </c>
      <c r="B341" s="12" t="s">
        <v>1333</v>
      </c>
      <c r="C341" s="14" t="s">
        <v>1618</v>
      </c>
      <c r="D341" s="14" t="s">
        <v>1619</v>
      </c>
      <c r="E341" s="14" t="s">
        <v>1615</v>
      </c>
      <c r="F341" s="14" t="s">
        <v>1620</v>
      </c>
      <c r="G341" s="14" t="s">
        <v>1038</v>
      </c>
      <c r="H341" s="15" t="s">
        <v>878</v>
      </c>
      <c r="I341" s="16">
        <v>2609</v>
      </c>
      <c r="J341" s="15" t="s">
        <v>879</v>
      </c>
      <c r="K341" s="15">
        <v>3000.35</v>
      </c>
      <c r="L341" s="19" t="s">
        <v>375</v>
      </c>
      <c r="M341" s="13" t="s">
        <v>41</v>
      </c>
      <c r="N341" s="12"/>
    </row>
    <row r="342" spans="1:14" ht="96" x14ac:dyDescent="0.2">
      <c r="A342" s="13" t="s">
        <v>1621</v>
      </c>
      <c r="B342" s="12" t="s">
        <v>1333</v>
      </c>
      <c r="C342" s="14" t="s">
        <v>1622</v>
      </c>
      <c r="D342" s="14" t="s">
        <v>1623</v>
      </c>
      <c r="E342" s="14" t="s">
        <v>1615</v>
      </c>
      <c r="F342" s="14" t="s">
        <v>1624</v>
      </c>
      <c r="G342" s="14" t="s">
        <v>1038</v>
      </c>
      <c r="H342" s="15" t="s">
        <v>1338</v>
      </c>
      <c r="I342" s="16">
        <v>6957</v>
      </c>
      <c r="J342" s="15" t="s">
        <v>587</v>
      </c>
      <c r="K342" s="15">
        <v>8000.55</v>
      </c>
      <c r="L342" s="19" t="s">
        <v>375</v>
      </c>
      <c r="M342" s="13" t="s">
        <v>41</v>
      </c>
      <c r="N342" s="12"/>
    </row>
    <row r="343" spans="1:14" ht="72" x14ac:dyDescent="0.2">
      <c r="A343" s="13" t="s">
        <v>1625</v>
      </c>
      <c r="B343" s="12" t="s">
        <v>1333</v>
      </c>
      <c r="C343" s="14" t="s">
        <v>1626</v>
      </c>
      <c r="D343" s="14" t="s">
        <v>1627</v>
      </c>
      <c r="E343" s="14" t="s">
        <v>1628</v>
      </c>
      <c r="F343" s="14" t="s">
        <v>1629</v>
      </c>
      <c r="G343" s="14" t="s">
        <v>1038</v>
      </c>
      <c r="H343" s="15" t="s">
        <v>1351</v>
      </c>
      <c r="I343" s="16">
        <v>10435</v>
      </c>
      <c r="J343" s="15" t="s">
        <v>1352</v>
      </c>
      <c r="K343" s="15">
        <v>12000.25</v>
      </c>
      <c r="L343" s="19" t="s">
        <v>375</v>
      </c>
      <c r="M343" s="13" t="s">
        <v>41</v>
      </c>
      <c r="N343" s="12"/>
    </row>
    <row r="344" spans="1:14" ht="48" x14ac:dyDescent="0.2">
      <c r="A344" s="13" t="s">
        <v>1630</v>
      </c>
      <c r="B344" s="12" t="s">
        <v>1333</v>
      </c>
      <c r="C344" s="14" t="s">
        <v>1631</v>
      </c>
      <c r="D344" s="14" t="s">
        <v>1632</v>
      </c>
      <c r="E344" s="14" t="s">
        <v>1633</v>
      </c>
      <c r="F344" s="14" t="s">
        <v>1634</v>
      </c>
      <c r="G344" s="14" t="s">
        <v>1038</v>
      </c>
      <c r="H344" s="15" t="s">
        <v>778</v>
      </c>
      <c r="I344" s="16">
        <v>870</v>
      </c>
      <c r="J344" s="16" t="s">
        <v>779</v>
      </c>
      <c r="K344" s="17">
        <v>1000.5</v>
      </c>
      <c r="L344" s="19" t="s">
        <v>375</v>
      </c>
      <c r="M344" s="13" t="s">
        <v>41</v>
      </c>
      <c r="N344" s="12"/>
    </row>
    <row r="345" spans="1:14" ht="72" x14ac:dyDescent="0.2">
      <c r="A345" s="13" t="s">
        <v>1635</v>
      </c>
      <c r="B345" s="12" t="s">
        <v>1333</v>
      </c>
      <c r="C345" s="14" t="s">
        <v>1636</v>
      </c>
      <c r="D345" s="14" t="s">
        <v>1632</v>
      </c>
      <c r="E345" s="14" t="s">
        <v>1637</v>
      </c>
      <c r="F345" s="14" t="s">
        <v>1620</v>
      </c>
      <c r="G345" s="14" t="s">
        <v>1038</v>
      </c>
      <c r="H345" s="15" t="s">
        <v>890</v>
      </c>
      <c r="I345" s="16">
        <v>1913</v>
      </c>
      <c r="J345" s="15" t="s">
        <v>891</v>
      </c>
      <c r="K345" s="15">
        <v>2199.9499999999998</v>
      </c>
      <c r="L345" s="19" t="s">
        <v>375</v>
      </c>
      <c r="M345" s="13" t="s">
        <v>41</v>
      </c>
      <c r="N345" s="12"/>
    </row>
    <row r="346" spans="1:14" ht="108" x14ac:dyDescent="0.2">
      <c r="A346" s="13" t="s">
        <v>1638</v>
      </c>
      <c r="B346" s="12" t="s">
        <v>1333</v>
      </c>
      <c r="C346" s="14" t="s">
        <v>1639</v>
      </c>
      <c r="D346" s="14" t="s">
        <v>1640</v>
      </c>
      <c r="E346" s="14" t="s">
        <v>1637</v>
      </c>
      <c r="F346" s="14" t="s">
        <v>1641</v>
      </c>
      <c r="G346" s="14" t="s">
        <v>1038</v>
      </c>
      <c r="H346" s="15" t="s">
        <v>1642</v>
      </c>
      <c r="I346" s="16">
        <v>6522</v>
      </c>
      <c r="J346" s="15" t="s">
        <v>1643</v>
      </c>
      <c r="K346" s="15">
        <v>7500.3</v>
      </c>
      <c r="L346" s="19" t="s">
        <v>375</v>
      </c>
      <c r="M346" s="13" t="s">
        <v>41</v>
      </c>
      <c r="N346" s="12"/>
    </row>
    <row r="347" spans="1:14" ht="48" x14ac:dyDescent="0.2">
      <c r="A347" s="13" t="s">
        <v>1644</v>
      </c>
      <c r="B347" s="12" t="s">
        <v>1333</v>
      </c>
      <c r="C347" s="14" t="s">
        <v>1645</v>
      </c>
      <c r="D347" s="14" t="s">
        <v>37</v>
      </c>
      <c r="E347" s="14" t="s">
        <v>1637</v>
      </c>
      <c r="F347" s="14" t="s">
        <v>1646</v>
      </c>
      <c r="G347" s="14" t="s">
        <v>1038</v>
      </c>
      <c r="H347" s="15" t="s">
        <v>1647</v>
      </c>
      <c r="I347" s="16">
        <v>1435</v>
      </c>
      <c r="J347" s="15" t="s">
        <v>1648</v>
      </c>
      <c r="K347" s="15">
        <v>1650.25</v>
      </c>
      <c r="L347" s="19" t="s">
        <v>375</v>
      </c>
      <c r="M347" s="13" t="s">
        <v>41</v>
      </c>
      <c r="N347" s="12"/>
    </row>
    <row r="348" spans="1:14" ht="60" x14ac:dyDescent="0.2">
      <c r="A348" s="13" t="s">
        <v>1649</v>
      </c>
      <c r="B348" s="12" t="s">
        <v>1333</v>
      </c>
      <c r="C348" s="14" t="s">
        <v>1650</v>
      </c>
      <c r="D348" s="14" t="s">
        <v>1651</v>
      </c>
      <c r="E348" s="14" t="s">
        <v>1633</v>
      </c>
      <c r="F348" s="14" t="s">
        <v>1652</v>
      </c>
      <c r="G348" s="14" t="s">
        <v>1038</v>
      </c>
      <c r="H348" s="15" t="s">
        <v>751</v>
      </c>
      <c r="I348" s="16">
        <v>348</v>
      </c>
      <c r="J348" s="16" t="s">
        <v>752</v>
      </c>
      <c r="K348" s="17">
        <v>400.2</v>
      </c>
      <c r="L348" s="19" t="s">
        <v>375</v>
      </c>
      <c r="M348" s="13" t="s">
        <v>41</v>
      </c>
      <c r="N348" s="12"/>
    </row>
    <row r="349" spans="1:14" ht="84" x14ac:dyDescent="0.2">
      <c r="A349" s="13" t="s">
        <v>1653</v>
      </c>
      <c r="B349" s="12" t="s">
        <v>1333</v>
      </c>
      <c r="C349" s="14" t="s">
        <v>1654</v>
      </c>
      <c r="D349" s="14" t="s">
        <v>1655</v>
      </c>
      <c r="E349" s="14" t="s">
        <v>1637</v>
      </c>
      <c r="F349" s="14" t="s">
        <v>1656</v>
      </c>
      <c r="G349" s="14" t="s">
        <v>1038</v>
      </c>
      <c r="H349" s="15" t="s">
        <v>1308</v>
      </c>
      <c r="I349" s="16">
        <v>1739</v>
      </c>
      <c r="J349" s="15" t="s">
        <v>1309</v>
      </c>
      <c r="K349" s="15">
        <v>1999.85</v>
      </c>
      <c r="L349" s="19" t="s">
        <v>375</v>
      </c>
      <c r="M349" s="13" t="s">
        <v>41</v>
      </c>
      <c r="N349" s="12"/>
    </row>
    <row r="350" spans="1:14" ht="84" x14ac:dyDescent="0.2">
      <c r="A350" s="13" t="s">
        <v>1657</v>
      </c>
      <c r="B350" s="12" t="s">
        <v>1333</v>
      </c>
      <c r="C350" s="14" t="s">
        <v>1658</v>
      </c>
      <c r="D350" s="14" t="s">
        <v>1659</v>
      </c>
      <c r="E350" s="14" t="s">
        <v>1637</v>
      </c>
      <c r="F350" s="14" t="s">
        <v>1656</v>
      </c>
      <c r="G350" s="14" t="s">
        <v>1038</v>
      </c>
      <c r="H350" s="15" t="s">
        <v>1308</v>
      </c>
      <c r="I350" s="16">
        <v>1739</v>
      </c>
      <c r="J350" s="15" t="s">
        <v>1309</v>
      </c>
      <c r="K350" s="15">
        <v>1999.85</v>
      </c>
      <c r="L350" s="19" t="s">
        <v>375</v>
      </c>
      <c r="M350" s="13" t="s">
        <v>41</v>
      </c>
      <c r="N350" s="12"/>
    </row>
    <row r="351" spans="1:14" ht="96" x14ac:dyDescent="0.2">
      <c r="A351" s="13" t="s">
        <v>1660</v>
      </c>
      <c r="B351" s="12" t="s">
        <v>1661</v>
      </c>
      <c r="C351" s="14" t="s">
        <v>1662</v>
      </c>
      <c r="D351" s="14" t="s">
        <v>1663</v>
      </c>
      <c r="E351" s="14" t="s">
        <v>1664</v>
      </c>
      <c r="F351" s="14" t="s">
        <v>1540</v>
      </c>
      <c r="G351" s="14" t="s">
        <v>978</v>
      </c>
      <c r="H351" s="15" t="s">
        <v>1665</v>
      </c>
      <c r="I351" s="16">
        <v>8696</v>
      </c>
      <c r="J351" s="15" t="s">
        <v>1666</v>
      </c>
      <c r="K351" s="15">
        <v>10000.4</v>
      </c>
      <c r="L351" s="19" t="s">
        <v>375</v>
      </c>
      <c r="M351" s="13" t="s">
        <v>41</v>
      </c>
      <c r="N351" s="12"/>
    </row>
    <row r="352" spans="1:14" ht="96" x14ac:dyDescent="0.2">
      <c r="A352" s="13" t="s">
        <v>1667</v>
      </c>
      <c r="B352" s="12" t="s">
        <v>1661</v>
      </c>
      <c r="C352" s="14" t="s">
        <v>1668</v>
      </c>
      <c r="D352" s="14" t="s">
        <v>1669</v>
      </c>
      <c r="E352" s="14" t="s">
        <v>1664</v>
      </c>
      <c r="F352" s="14" t="s">
        <v>1670</v>
      </c>
      <c r="G352" s="14" t="s">
        <v>1671</v>
      </c>
      <c r="H352" s="15" t="s">
        <v>1665</v>
      </c>
      <c r="I352" s="16">
        <v>8696</v>
      </c>
      <c r="J352" s="15" t="s">
        <v>1666</v>
      </c>
      <c r="K352" s="15">
        <v>10000.4</v>
      </c>
      <c r="L352" s="19" t="s">
        <v>375</v>
      </c>
      <c r="M352" s="13" t="s">
        <v>41</v>
      </c>
      <c r="N352" s="12"/>
    </row>
    <row r="353" spans="1:14" ht="72" x14ac:dyDescent="0.2">
      <c r="A353" s="13" t="s">
        <v>1672</v>
      </c>
      <c r="B353" s="12" t="s">
        <v>1661</v>
      </c>
      <c r="C353" s="14" t="s">
        <v>1673</v>
      </c>
      <c r="D353" s="14" t="s">
        <v>1674</v>
      </c>
      <c r="E353" s="14" t="s">
        <v>1675</v>
      </c>
      <c r="F353" s="14" t="s">
        <v>1676</v>
      </c>
      <c r="G353" s="14" t="s">
        <v>978</v>
      </c>
      <c r="H353" s="15" t="s">
        <v>1677</v>
      </c>
      <c r="I353" s="16">
        <v>6087</v>
      </c>
      <c r="J353" s="15" t="s">
        <v>1542</v>
      </c>
      <c r="K353" s="15">
        <v>7000.05</v>
      </c>
      <c r="L353" s="19" t="s">
        <v>375</v>
      </c>
      <c r="M353" s="13" t="s">
        <v>41</v>
      </c>
      <c r="N353" s="12"/>
    </row>
    <row r="354" spans="1:14" ht="72" x14ac:dyDescent="0.2">
      <c r="A354" s="13" t="s">
        <v>1678</v>
      </c>
      <c r="B354" s="12" t="s">
        <v>1661</v>
      </c>
      <c r="C354" s="14" t="s">
        <v>1679</v>
      </c>
      <c r="D354" s="14" t="s">
        <v>1674</v>
      </c>
      <c r="E354" s="14" t="s">
        <v>1675</v>
      </c>
      <c r="F354" s="14" t="s">
        <v>1680</v>
      </c>
      <c r="G354" s="14" t="s">
        <v>1671</v>
      </c>
      <c r="H354" s="15" t="s">
        <v>1677</v>
      </c>
      <c r="I354" s="16">
        <v>6087</v>
      </c>
      <c r="J354" s="15" t="s">
        <v>1542</v>
      </c>
      <c r="K354" s="15">
        <v>7000.05</v>
      </c>
      <c r="L354" s="19" t="s">
        <v>375</v>
      </c>
      <c r="M354" s="13" t="s">
        <v>41</v>
      </c>
      <c r="N354" s="12"/>
    </row>
    <row r="355" spans="1:14" ht="96" x14ac:dyDescent="0.2">
      <c r="A355" s="20" t="s">
        <v>1681</v>
      </c>
      <c r="B355" s="12" t="s">
        <v>1661</v>
      </c>
      <c r="C355" s="14" t="s">
        <v>1682</v>
      </c>
      <c r="D355" s="14" t="s">
        <v>1683</v>
      </c>
      <c r="E355" s="14" t="s">
        <v>1664</v>
      </c>
      <c r="F355" s="14" t="s">
        <v>1684</v>
      </c>
      <c r="G355" s="14" t="s">
        <v>978</v>
      </c>
      <c r="H355" s="15" t="s">
        <v>1685</v>
      </c>
      <c r="I355" s="16">
        <v>9130</v>
      </c>
      <c r="J355" s="15" t="s">
        <v>1686</v>
      </c>
      <c r="K355" s="15">
        <v>10499.5</v>
      </c>
      <c r="L355" s="19" t="s">
        <v>375</v>
      </c>
      <c r="M355" s="13" t="s">
        <v>41</v>
      </c>
      <c r="N355" s="12"/>
    </row>
    <row r="356" spans="1:14" ht="96" x14ac:dyDescent="0.2">
      <c r="A356" s="20" t="s">
        <v>1687</v>
      </c>
      <c r="B356" s="12" t="s">
        <v>1661</v>
      </c>
      <c r="C356" s="14" t="s">
        <v>1688</v>
      </c>
      <c r="D356" s="14" t="s">
        <v>1689</v>
      </c>
      <c r="E356" s="14" t="s">
        <v>1664</v>
      </c>
      <c r="F356" s="14" t="s">
        <v>1690</v>
      </c>
      <c r="G356" s="14" t="s">
        <v>978</v>
      </c>
      <c r="H356" s="15" t="s">
        <v>1351</v>
      </c>
      <c r="I356" s="16">
        <v>10435</v>
      </c>
      <c r="J356" s="15" t="s">
        <v>1352</v>
      </c>
      <c r="K356" s="15">
        <v>12000.25</v>
      </c>
      <c r="L356" s="19" t="s">
        <v>375</v>
      </c>
      <c r="M356" s="13" t="s">
        <v>41</v>
      </c>
      <c r="N356" s="12"/>
    </row>
    <row r="357" spans="1:14" ht="96" x14ac:dyDescent="0.2">
      <c r="A357" s="20" t="s">
        <v>1691</v>
      </c>
      <c r="B357" s="12" t="s">
        <v>1661</v>
      </c>
      <c r="C357" s="14" t="s">
        <v>1692</v>
      </c>
      <c r="D357" s="14" t="s">
        <v>1693</v>
      </c>
      <c r="E357" s="14" t="s">
        <v>1664</v>
      </c>
      <c r="F357" s="14" t="s">
        <v>1694</v>
      </c>
      <c r="G357" s="14" t="s">
        <v>978</v>
      </c>
      <c r="H357" s="15" t="s">
        <v>1364</v>
      </c>
      <c r="I357" s="16">
        <v>17391</v>
      </c>
      <c r="J357" s="15" t="s">
        <v>1365</v>
      </c>
      <c r="K357" s="15">
        <v>19999.650000000001</v>
      </c>
      <c r="L357" s="19" t="s">
        <v>375</v>
      </c>
      <c r="M357" s="13" t="s">
        <v>41</v>
      </c>
      <c r="N357" s="12"/>
    </row>
    <row r="358" spans="1:14" ht="108" x14ac:dyDescent="0.2">
      <c r="A358" s="20" t="s">
        <v>1695</v>
      </c>
      <c r="B358" s="12" t="s">
        <v>1661</v>
      </c>
      <c r="C358" s="14" t="s">
        <v>1696</v>
      </c>
      <c r="D358" s="14" t="s">
        <v>1697</v>
      </c>
      <c r="E358" s="14" t="s">
        <v>1698</v>
      </c>
      <c r="F358" s="14" t="s">
        <v>1699</v>
      </c>
      <c r="G358" s="14" t="s">
        <v>1569</v>
      </c>
      <c r="H358" s="15" t="s">
        <v>1700</v>
      </c>
      <c r="I358" s="16">
        <v>86957</v>
      </c>
      <c r="J358" s="15" t="s">
        <v>1701</v>
      </c>
      <c r="K358" s="15">
        <v>100000.55</v>
      </c>
      <c r="L358" s="19" t="s">
        <v>375</v>
      </c>
      <c r="M358" s="13" t="s">
        <v>41</v>
      </c>
      <c r="N358" s="12"/>
    </row>
    <row r="359" spans="1:14" ht="48" x14ac:dyDescent="0.2">
      <c r="A359" s="13" t="s">
        <v>1702</v>
      </c>
      <c r="B359" s="12" t="s">
        <v>1661</v>
      </c>
      <c r="C359" s="14" t="s">
        <v>1703</v>
      </c>
      <c r="D359" s="14" t="s">
        <v>1704</v>
      </c>
      <c r="E359" s="14" t="s">
        <v>1698</v>
      </c>
      <c r="F359" s="14" t="s">
        <v>1705</v>
      </c>
      <c r="G359" s="14" t="s">
        <v>1423</v>
      </c>
      <c r="H359" s="15" t="s">
        <v>1706</v>
      </c>
      <c r="I359" s="16">
        <v>156522</v>
      </c>
      <c r="J359" s="15" t="s">
        <v>1707</v>
      </c>
      <c r="K359" s="15">
        <v>180000.3</v>
      </c>
      <c r="L359" s="19" t="s">
        <v>375</v>
      </c>
      <c r="M359" s="13" t="s">
        <v>41</v>
      </c>
      <c r="N359" s="12"/>
    </row>
    <row r="360" spans="1:14" ht="12" x14ac:dyDescent="0.2">
      <c r="A360" s="13" t="s">
        <v>1708</v>
      </c>
      <c r="B360" s="12" t="s">
        <v>1709</v>
      </c>
      <c r="C360" s="14" t="s">
        <v>1710</v>
      </c>
      <c r="D360" s="14" t="s">
        <v>37</v>
      </c>
      <c r="E360" s="14" t="s">
        <v>1711</v>
      </c>
      <c r="F360" s="14" t="s">
        <v>1712</v>
      </c>
      <c r="G360" s="14" t="s">
        <v>1713</v>
      </c>
      <c r="H360" s="15" t="s">
        <v>1714</v>
      </c>
      <c r="I360" s="16">
        <v>3.04</v>
      </c>
      <c r="J360" s="16" t="s">
        <v>1715</v>
      </c>
      <c r="K360" s="17">
        <v>3.496</v>
      </c>
      <c r="L360" s="19" t="s">
        <v>375</v>
      </c>
      <c r="M360" s="13" t="s">
        <v>41</v>
      </c>
      <c r="N360" s="12"/>
    </row>
    <row r="361" spans="1:14" ht="60" x14ac:dyDescent="0.2">
      <c r="A361" s="20" t="s">
        <v>1716</v>
      </c>
      <c r="B361" s="12" t="s">
        <v>1709</v>
      </c>
      <c r="C361" s="14" t="s">
        <v>1717</v>
      </c>
      <c r="D361" s="14" t="s">
        <v>1718</v>
      </c>
      <c r="E361" s="14" t="s">
        <v>1711</v>
      </c>
      <c r="F361" s="14" t="s">
        <v>1719</v>
      </c>
      <c r="G361" s="14" t="s">
        <v>37</v>
      </c>
      <c r="H361" s="15" t="s">
        <v>1720</v>
      </c>
      <c r="I361" s="16">
        <v>1218</v>
      </c>
      <c r="J361" s="15" t="s">
        <v>1721</v>
      </c>
      <c r="K361" s="15">
        <v>1.4007000000000001</v>
      </c>
      <c r="L361" s="19" t="s">
        <v>375</v>
      </c>
      <c r="M361" s="13" t="s">
        <v>41</v>
      </c>
      <c r="N361" s="12"/>
    </row>
    <row r="362" spans="1:14" ht="36" x14ac:dyDescent="0.2">
      <c r="A362" s="20" t="s">
        <v>1722</v>
      </c>
      <c r="B362" s="12" t="s">
        <v>1709</v>
      </c>
      <c r="C362" s="14" t="s">
        <v>1723</v>
      </c>
      <c r="D362" s="14" t="s">
        <v>1724</v>
      </c>
      <c r="E362" s="14" t="s">
        <v>1711</v>
      </c>
      <c r="F362" s="14" t="s">
        <v>1725</v>
      </c>
      <c r="G362" s="14" t="s">
        <v>37</v>
      </c>
      <c r="H362" s="15" t="s">
        <v>1726</v>
      </c>
      <c r="I362" s="16">
        <v>1739</v>
      </c>
      <c r="J362" s="15" t="s">
        <v>1727</v>
      </c>
      <c r="K362" s="15">
        <v>1999.85</v>
      </c>
      <c r="L362" s="19" t="s">
        <v>964</v>
      </c>
      <c r="M362" s="13" t="s">
        <v>41</v>
      </c>
      <c r="N362" s="12"/>
    </row>
    <row r="363" spans="1:14" ht="48" x14ac:dyDescent="0.2">
      <c r="A363" s="13" t="s">
        <v>1728</v>
      </c>
      <c r="B363" s="12" t="s">
        <v>1709</v>
      </c>
      <c r="C363" s="14" t="s">
        <v>1729</v>
      </c>
      <c r="D363" s="14" t="s">
        <v>1730</v>
      </c>
      <c r="E363" s="14" t="s">
        <v>1711</v>
      </c>
      <c r="F363" s="14" t="s">
        <v>1731</v>
      </c>
      <c r="G363" s="14" t="s">
        <v>37</v>
      </c>
      <c r="H363" s="15" t="s">
        <v>1726</v>
      </c>
      <c r="I363" s="16">
        <v>1739</v>
      </c>
      <c r="J363" s="15" t="s">
        <v>1727</v>
      </c>
      <c r="K363" s="15">
        <v>1999.85</v>
      </c>
      <c r="L363" s="19" t="s">
        <v>964</v>
      </c>
      <c r="M363" s="13" t="s">
        <v>41</v>
      </c>
      <c r="N363" s="12"/>
    </row>
    <row r="364" spans="1:14" ht="48" x14ac:dyDescent="0.2">
      <c r="A364" s="20" t="s">
        <v>1732</v>
      </c>
      <c r="B364" s="12" t="s">
        <v>1709</v>
      </c>
      <c r="C364" s="14" t="s">
        <v>1733</v>
      </c>
      <c r="D364" s="14" t="s">
        <v>1734</v>
      </c>
      <c r="E364" s="14" t="s">
        <v>1711</v>
      </c>
      <c r="F364" s="14" t="s">
        <v>1735</v>
      </c>
      <c r="G364" s="14" t="s">
        <v>37</v>
      </c>
      <c r="H364" s="15" t="s">
        <v>1736</v>
      </c>
      <c r="I364" s="16">
        <v>3043</v>
      </c>
      <c r="J364" s="15" t="s">
        <v>1737</v>
      </c>
      <c r="K364" s="15">
        <v>3499.45</v>
      </c>
      <c r="L364" s="19" t="s">
        <v>375</v>
      </c>
      <c r="M364" s="13" t="s">
        <v>41</v>
      </c>
      <c r="N364" s="12"/>
    </row>
    <row r="365" spans="1:14" ht="48" x14ac:dyDescent="0.2">
      <c r="A365" s="20" t="s">
        <v>1738</v>
      </c>
      <c r="B365" s="12" t="s">
        <v>1709</v>
      </c>
      <c r="C365" s="14" t="s">
        <v>1739</v>
      </c>
      <c r="D365" s="14" t="s">
        <v>1740</v>
      </c>
      <c r="E365" s="14" t="s">
        <v>1711</v>
      </c>
      <c r="F365" s="14" t="s">
        <v>1741</v>
      </c>
      <c r="G365" s="14" t="s">
        <v>37</v>
      </c>
      <c r="H365" s="15" t="s">
        <v>1742</v>
      </c>
      <c r="I365" s="16">
        <v>852</v>
      </c>
      <c r="J365" s="16" t="s">
        <v>1743</v>
      </c>
      <c r="K365" s="17">
        <v>979.8</v>
      </c>
      <c r="L365" s="19" t="s">
        <v>375</v>
      </c>
      <c r="M365" s="13" t="s">
        <v>41</v>
      </c>
      <c r="N365" s="12"/>
    </row>
    <row r="366" spans="1:14" ht="24" x14ac:dyDescent="0.2">
      <c r="A366" s="20" t="s">
        <v>1744</v>
      </c>
      <c r="B366" s="12" t="s">
        <v>1709</v>
      </c>
      <c r="C366" s="14" t="s">
        <v>1745</v>
      </c>
      <c r="D366" s="14" t="s">
        <v>37</v>
      </c>
      <c r="E366" s="14" t="s">
        <v>1711</v>
      </c>
      <c r="F366" s="14" t="s">
        <v>1746</v>
      </c>
      <c r="G366" s="14" t="s">
        <v>1747</v>
      </c>
      <c r="H366" s="15" t="s">
        <v>1748</v>
      </c>
      <c r="I366" s="16">
        <v>261</v>
      </c>
      <c r="J366" s="16" t="s">
        <v>1749</v>
      </c>
      <c r="K366" s="17">
        <v>300.14999999999998</v>
      </c>
      <c r="L366" s="19" t="s">
        <v>964</v>
      </c>
      <c r="M366" s="13" t="s">
        <v>41</v>
      </c>
      <c r="N366" s="12"/>
    </row>
    <row r="367" spans="1:14" ht="24" x14ac:dyDescent="0.2">
      <c r="A367" s="20" t="s">
        <v>1750</v>
      </c>
      <c r="B367" s="12" t="s">
        <v>1709</v>
      </c>
      <c r="C367" s="14" t="s">
        <v>1751</v>
      </c>
      <c r="D367" s="14" t="s">
        <v>37</v>
      </c>
      <c r="E367" s="14" t="s">
        <v>1711</v>
      </c>
      <c r="F367" s="14" t="s">
        <v>1746</v>
      </c>
      <c r="G367" s="14" t="s">
        <v>1752</v>
      </c>
      <c r="H367" s="15" t="s">
        <v>1188</v>
      </c>
      <c r="I367" s="16">
        <v>522</v>
      </c>
      <c r="J367" s="16" t="s">
        <v>1753</v>
      </c>
      <c r="K367" s="17">
        <v>600.29999999999995</v>
      </c>
      <c r="L367" s="19" t="s">
        <v>964</v>
      </c>
      <c r="M367" s="13" t="s">
        <v>41</v>
      </c>
      <c r="N367" s="12"/>
    </row>
    <row r="368" spans="1:14" ht="24" x14ac:dyDescent="0.2">
      <c r="A368" s="13" t="s">
        <v>1754</v>
      </c>
      <c r="B368" s="12" t="s">
        <v>1709</v>
      </c>
      <c r="C368" s="14" t="s">
        <v>1755</v>
      </c>
      <c r="D368" s="14" t="s">
        <v>37</v>
      </c>
      <c r="E368" s="14" t="s">
        <v>1711</v>
      </c>
      <c r="F368" s="14" t="s">
        <v>1756</v>
      </c>
      <c r="G368" s="14" t="s">
        <v>1752</v>
      </c>
      <c r="H368" s="15" t="s">
        <v>1757</v>
      </c>
      <c r="I368" s="16">
        <v>870</v>
      </c>
      <c r="J368" s="16" t="s">
        <v>1758</v>
      </c>
      <c r="K368" s="17">
        <v>1000.5</v>
      </c>
      <c r="L368" s="19" t="s">
        <v>964</v>
      </c>
      <c r="M368" s="13" t="s">
        <v>41</v>
      </c>
      <c r="N368" s="12"/>
    </row>
    <row r="369" spans="1:14" ht="24" x14ac:dyDescent="0.2">
      <c r="A369" s="20" t="s">
        <v>1759</v>
      </c>
      <c r="B369" s="12" t="s">
        <v>1709</v>
      </c>
      <c r="C369" s="14" t="s">
        <v>1760</v>
      </c>
      <c r="D369" s="14" t="s">
        <v>37</v>
      </c>
      <c r="E369" s="14" t="s">
        <v>1761</v>
      </c>
      <c r="F369" s="14" t="s">
        <v>1762</v>
      </c>
      <c r="G369" s="14" t="s">
        <v>1752</v>
      </c>
      <c r="H369" s="15" t="s">
        <v>1763</v>
      </c>
      <c r="I369" s="16">
        <v>1739</v>
      </c>
      <c r="J369" s="15" t="s">
        <v>1727</v>
      </c>
      <c r="K369" s="15">
        <v>1999.85</v>
      </c>
      <c r="L369" s="19" t="s">
        <v>964</v>
      </c>
      <c r="M369" s="13" t="s">
        <v>41</v>
      </c>
      <c r="N369" s="12"/>
    </row>
    <row r="370" spans="1:14" ht="12" x14ac:dyDescent="0.2">
      <c r="A370" s="20" t="s">
        <v>1764</v>
      </c>
      <c r="B370" s="12" t="s">
        <v>1709</v>
      </c>
      <c r="C370" s="14" t="s">
        <v>1765</v>
      </c>
      <c r="D370" s="14" t="s">
        <v>37</v>
      </c>
      <c r="E370" s="14" t="s">
        <v>1711</v>
      </c>
      <c r="F370" s="14" t="s">
        <v>1766</v>
      </c>
      <c r="G370" s="14" t="s">
        <v>1752</v>
      </c>
      <c r="H370" s="15" t="s">
        <v>1767</v>
      </c>
      <c r="I370" s="16">
        <v>1304</v>
      </c>
      <c r="J370" s="15" t="s">
        <v>1257</v>
      </c>
      <c r="K370" s="15">
        <v>1499.6</v>
      </c>
      <c r="L370" s="19" t="s">
        <v>375</v>
      </c>
      <c r="M370" s="13" t="s">
        <v>41</v>
      </c>
      <c r="N370" s="12"/>
    </row>
    <row r="371" spans="1:14" ht="24" x14ac:dyDescent="0.2">
      <c r="A371" s="20" t="s">
        <v>1768</v>
      </c>
      <c r="B371" s="12" t="s">
        <v>1709</v>
      </c>
      <c r="C371" s="14" t="s">
        <v>1769</v>
      </c>
      <c r="D371" s="14" t="s">
        <v>37</v>
      </c>
      <c r="E371" s="14" t="s">
        <v>1711</v>
      </c>
      <c r="F371" s="14" t="s">
        <v>1770</v>
      </c>
      <c r="G371" s="14" t="s">
        <v>1747</v>
      </c>
      <c r="H371" s="15" t="s">
        <v>1771</v>
      </c>
      <c r="I371" s="16">
        <v>1044</v>
      </c>
      <c r="J371" s="15" t="s">
        <v>1772</v>
      </c>
      <c r="K371" s="15">
        <v>1.2005999999999999</v>
      </c>
      <c r="L371" s="19" t="s">
        <v>964</v>
      </c>
      <c r="M371" s="13" t="s">
        <v>41</v>
      </c>
      <c r="N371" s="12"/>
    </row>
    <row r="372" spans="1:14" ht="24" x14ac:dyDescent="0.2">
      <c r="A372" s="20" t="s">
        <v>1773</v>
      </c>
      <c r="B372" s="12" t="s">
        <v>1709</v>
      </c>
      <c r="C372" s="14" t="s">
        <v>1774</v>
      </c>
      <c r="D372" s="14" t="s">
        <v>37</v>
      </c>
      <c r="E372" s="14" t="s">
        <v>1711</v>
      </c>
      <c r="F372" s="14" t="s">
        <v>1775</v>
      </c>
      <c r="G372" s="14" t="s">
        <v>1752</v>
      </c>
      <c r="H372" s="15" t="s">
        <v>1776</v>
      </c>
      <c r="I372" s="16">
        <v>435</v>
      </c>
      <c r="J372" s="16" t="s">
        <v>1777</v>
      </c>
      <c r="K372" s="17">
        <v>500.25</v>
      </c>
      <c r="L372" s="19" t="s">
        <v>964</v>
      </c>
      <c r="M372" s="13" t="s">
        <v>41</v>
      </c>
      <c r="N372" s="12"/>
    </row>
    <row r="373" spans="1:14" ht="24" x14ac:dyDescent="0.2">
      <c r="A373" s="20" t="s">
        <v>1778</v>
      </c>
      <c r="B373" s="12" t="s">
        <v>1709</v>
      </c>
      <c r="C373" s="14" t="s">
        <v>1779</v>
      </c>
      <c r="D373" s="14" t="s">
        <v>37</v>
      </c>
      <c r="E373" s="14" t="s">
        <v>1711</v>
      </c>
      <c r="F373" s="14" t="s">
        <v>1775</v>
      </c>
      <c r="G373" s="14" t="s">
        <v>1161</v>
      </c>
      <c r="H373" s="15" t="s">
        <v>1780</v>
      </c>
      <c r="I373" s="16">
        <v>609</v>
      </c>
      <c r="J373" s="16" t="s">
        <v>1781</v>
      </c>
      <c r="K373" s="17">
        <v>700.35</v>
      </c>
      <c r="L373" s="19" t="s">
        <v>964</v>
      </c>
      <c r="M373" s="13" t="s">
        <v>41</v>
      </c>
      <c r="N373" s="12"/>
    </row>
    <row r="374" spans="1:14" ht="24" x14ac:dyDescent="0.2">
      <c r="A374" s="13" t="s">
        <v>1782</v>
      </c>
      <c r="B374" s="12" t="s">
        <v>1709</v>
      </c>
      <c r="C374" s="14" t="s">
        <v>1783</v>
      </c>
      <c r="D374" s="14" t="s">
        <v>321</v>
      </c>
      <c r="E374" s="14" t="s">
        <v>1761</v>
      </c>
      <c r="F374" s="14" t="s">
        <v>1784</v>
      </c>
      <c r="G374" s="14" t="s">
        <v>1161</v>
      </c>
      <c r="H374" s="15" t="s">
        <v>1763</v>
      </c>
      <c r="I374" s="16">
        <v>1739</v>
      </c>
      <c r="J374" s="15" t="s">
        <v>1727</v>
      </c>
      <c r="K374" s="15">
        <v>1999.85</v>
      </c>
      <c r="L374" s="19" t="s">
        <v>964</v>
      </c>
      <c r="M374" s="13" t="s">
        <v>41</v>
      </c>
      <c r="N374" s="12"/>
    </row>
    <row r="375" spans="1:14" ht="12" x14ac:dyDescent="0.2">
      <c r="A375" s="20" t="s">
        <v>1785</v>
      </c>
      <c r="B375" s="12" t="s">
        <v>1709</v>
      </c>
      <c r="C375" s="14" t="s">
        <v>1786</v>
      </c>
      <c r="D375" s="14" t="s">
        <v>37</v>
      </c>
      <c r="E375" s="14" t="s">
        <v>1711</v>
      </c>
      <c r="F375" s="14" t="s">
        <v>1746</v>
      </c>
      <c r="G375" s="14" t="s">
        <v>1787</v>
      </c>
      <c r="H375" s="15" t="s">
        <v>567</v>
      </c>
      <c r="I375" s="16">
        <v>261</v>
      </c>
      <c r="J375" s="16" t="s">
        <v>568</v>
      </c>
      <c r="K375" s="17">
        <v>300.14999999999998</v>
      </c>
      <c r="L375" s="19" t="s">
        <v>375</v>
      </c>
      <c r="M375" s="13" t="s">
        <v>41</v>
      </c>
      <c r="N375" s="12"/>
    </row>
    <row r="376" spans="1:14" ht="12" x14ac:dyDescent="0.2">
      <c r="A376" s="20" t="s">
        <v>1788</v>
      </c>
      <c r="B376" s="12" t="s">
        <v>1709</v>
      </c>
      <c r="C376" s="14" t="s">
        <v>1789</v>
      </c>
      <c r="D376" s="14" t="s">
        <v>37</v>
      </c>
      <c r="E376" s="14" t="s">
        <v>1711</v>
      </c>
      <c r="F376" s="14" t="s">
        <v>1766</v>
      </c>
      <c r="G376" s="14" t="s">
        <v>1790</v>
      </c>
      <c r="H376" s="15" t="s">
        <v>1791</v>
      </c>
      <c r="I376" s="16">
        <v>452</v>
      </c>
      <c r="J376" s="16" t="s">
        <v>1792</v>
      </c>
      <c r="K376" s="17">
        <v>519.79999999999995</v>
      </c>
      <c r="L376" s="19" t="s">
        <v>375</v>
      </c>
      <c r="M376" s="13" t="s">
        <v>41</v>
      </c>
      <c r="N376" s="12"/>
    </row>
    <row r="377" spans="1:14" ht="36" x14ac:dyDescent="0.2">
      <c r="A377" s="20" t="s">
        <v>1793</v>
      </c>
      <c r="B377" s="12" t="s">
        <v>1709</v>
      </c>
      <c r="C377" s="14" t="s">
        <v>1794</v>
      </c>
      <c r="D377" s="14" t="s">
        <v>37</v>
      </c>
      <c r="E377" s="14" t="s">
        <v>1711</v>
      </c>
      <c r="F377" s="14" t="s">
        <v>1795</v>
      </c>
      <c r="G377" s="14" t="s">
        <v>1796</v>
      </c>
      <c r="H377" s="15" t="s">
        <v>1797</v>
      </c>
      <c r="I377" s="16">
        <v>130</v>
      </c>
      <c r="J377" s="16" t="s">
        <v>1798</v>
      </c>
      <c r="K377" s="17">
        <v>149.5</v>
      </c>
      <c r="L377" s="19" t="s">
        <v>964</v>
      </c>
      <c r="M377" s="13" t="s">
        <v>41</v>
      </c>
      <c r="N377" s="12"/>
    </row>
    <row r="378" spans="1:14" ht="24" x14ac:dyDescent="0.2">
      <c r="A378" s="13" t="s">
        <v>1799</v>
      </c>
      <c r="B378" s="12" t="s">
        <v>1709</v>
      </c>
      <c r="C378" s="14" t="s">
        <v>1800</v>
      </c>
      <c r="D378" s="14" t="s">
        <v>37</v>
      </c>
      <c r="E378" s="14" t="s">
        <v>1761</v>
      </c>
      <c r="F378" s="14" t="s">
        <v>37</v>
      </c>
      <c r="G378" s="14" t="s">
        <v>1423</v>
      </c>
      <c r="H378" s="15" t="s">
        <v>1801</v>
      </c>
      <c r="I378" s="16">
        <v>4348</v>
      </c>
      <c r="J378" s="15" t="s">
        <v>1802</v>
      </c>
      <c r="K378" s="15">
        <v>5000.2</v>
      </c>
      <c r="L378" s="19" t="s">
        <v>375</v>
      </c>
      <c r="M378" s="13" t="s">
        <v>41</v>
      </c>
      <c r="N378" s="12"/>
    </row>
    <row r="379" spans="1:14" ht="24" x14ac:dyDescent="0.2">
      <c r="A379" s="13" t="s">
        <v>1803</v>
      </c>
      <c r="B379" s="12" t="s">
        <v>1709</v>
      </c>
      <c r="C379" s="14" t="s">
        <v>1804</v>
      </c>
      <c r="D379" s="14" t="s">
        <v>37</v>
      </c>
      <c r="E379" s="14" t="s">
        <v>1761</v>
      </c>
      <c r="F379" s="14" t="s">
        <v>37</v>
      </c>
      <c r="G379" s="14" t="s">
        <v>1423</v>
      </c>
      <c r="H379" s="15" t="s">
        <v>1801</v>
      </c>
      <c r="I379" s="16">
        <v>4348</v>
      </c>
      <c r="J379" s="15" t="s">
        <v>1802</v>
      </c>
      <c r="K379" s="15">
        <v>5000.2</v>
      </c>
      <c r="L379" s="19" t="s">
        <v>375</v>
      </c>
      <c r="M379" s="13" t="s">
        <v>41</v>
      </c>
      <c r="N379" s="12"/>
    </row>
    <row r="380" spans="1:14" ht="24" x14ac:dyDescent="0.2">
      <c r="A380" s="13" t="s">
        <v>1805</v>
      </c>
      <c r="B380" s="12" t="s">
        <v>1709</v>
      </c>
      <c r="C380" s="14" t="s">
        <v>1806</v>
      </c>
      <c r="D380" s="14" t="s">
        <v>37</v>
      </c>
      <c r="E380" s="14" t="s">
        <v>1761</v>
      </c>
      <c r="F380" s="14" t="s">
        <v>37</v>
      </c>
      <c r="G380" s="14" t="s">
        <v>978</v>
      </c>
      <c r="H380" s="15" t="s">
        <v>1807</v>
      </c>
      <c r="I380" s="16">
        <v>1218</v>
      </c>
      <c r="J380" s="15" t="s">
        <v>1808</v>
      </c>
      <c r="K380" s="15">
        <v>1400.7</v>
      </c>
      <c r="L380" s="19" t="s">
        <v>375</v>
      </c>
      <c r="M380" s="13" t="s">
        <v>41</v>
      </c>
      <c r="N380" s="12"/>
    </row>
    <row r="381" spans="1:14" ht="24" x14ac:dyDescent="0.2">
      <c r="A381" s="20" t="s">
        <v>1809</v>
      </c>
      <c r="B381" s="12" t="s">
        <v>1709</v>
      </c>
      <c r="C381" s="14" t="s">
        <v>1810</v>
      </c>
      <c r="D381" s="14" t="s">
        <v>321</v>
      </c>
      <c r="E381" s="14" t="s">
        <v>1811</v>
      </c>
      <c r="F381" s="14" t="s">
        <v>1812</v>
      </c>
      <c r="G381" s="14" t="s">
        <v>1423</v>
      </c>
      <c r="H381" s="15" t="s">
        <v>1308</v>
      </c>
      <c r="I381" s="16">
        <v>1739</v>
      </c>
      <c r="J381" s="15" t="s">
        <v>1309</v>
      </c>
      <c r="K381" s="15">
        <v>1999.85</v>
      </c>
      <c r="L381" s="19" t="s">
        <v>375</v>
      </c>
      <c r="M381" s="13" t="s">
        <v>41</v>
      </c>
      <c r="N381" s="12"/>
    </row>
    <row r="382" spans="1:14" ht="24" x14ac:dyDescent="0.2">
      <c r="A382" s="13" t="s">
        <v>1813</v>
      </c>
      <c r="B382" s="12" t="s">
        <v>1709</v>
      </c>
      <c r="C382" s="14" t="s">
        <v>1814</v>
      </c>
      <c r="D382" s="14" t="s">
        <v>37</v>
      </c>
      <c r="E382" s="14" t="s">
        <v>1815</v>
      </c>
      <c r="F382" s="14" t="s">
        <v>1812</v>
      </c>
      <c r="G382" s="14" t="s">
        <v>946</v>
      </c>
      <c r="H382" s="15" t="s">
        <v>1816</v>
      </c>
      <c r="I382" s="16">
        <v>1044</v>
      </c>
      <c r="J382" s="15" t="s">
        <v>1817</v>
      </c>
      <c r="K382" s="15">
        <v>1200.5999999999999</v>
      </c>
      <c r="L382" s="19" t="s">
        <v>375</v>
      </c>
      <c r="M382" s="13" t="s">
        <v>41</v>
      </c>
      <c r="N382" s="12"/>
    </row>
    <row r="383" spans="1:14" ht="12" x14ac:dyDescent="0.2">
      <c r="A383" s="13" t="s">
        <v>1818</v>
      </c>
      <c r="B383" s="12" t="s">
        <v>1709</v>
      </c>
      <c r="C383" s="14" t="s">
        <v>1819</v>
      </c>
      <c r="D383" s="14" t="s">
        <v>37</v>
      </c>
      <c r="E383" s="14" t="s">
        <v>1815</v>
      </c>
      <c r="F383" s="14" t="s">
        <v>1812</v>
      </c>
      <c r="G383" s="14" t="s">
        <v>1206</v>
      </c>
      <c r="H383" s="15" t="s">
        <v>542</v>
      </c>
      <c r="I383" s="16">
        <v>174</v>
      </c>
      <c r="J383" s="16" t="s">
        <v>543</v>
      </c>
      <c r="K383" s="17">
        <v>200.1</v>
      </c>
      <c r="L383" s="19" t="s">
        <v>375</v>
      </c>
      <c r="M383" s="13" t="s">
        <v>41</v>
      </c>
      <c r="N383" s="12"/>
    </row>
    <row r="384" spans="1:14" ht="24" x14ac:dyDescent="0.2">
      <c r="A384" s="13" t="s">
        <v>1820</v>
      </c>
      <c r="B384" s="12" t="s">
        <v>1709</v>
      </c>
      <c r="C384" s="14" t="s">
        <v>1821</v>
      </c>
      <c r="D384" s="14" t="s">
        <v>37</v>
      </c>
      <c r="E384" s="14" t="s">
        <v>1815</v>
      </c>
      <c r="F384" s="14" t="s">
        <v>1822</v>
      </c>
      <c r="G384" s="14" t="s">
        <v>1206</v>
      </c>
      <c r="H384" s="15" t="s">
        <v>744</v>
      </c>
      <c r="I384" s="16">
        <v>609</v>
      </c>
      <c r="J384" s="16" t="s">
        <v>745</v>
      </c>
      <c r="K384" s="17">
        <v>700.35</v>
      </c>
      <c r="L384" s="19" t="s">
        <v>375</v>
      </c>
      <c r="M384" s="13" t="s">
        <v>41</v>
      </c>
      <c r="N384" s="12"/>
    </row>
    <row r="385" spans="1:14" ht="24" x14ac:dyDescent="0.2">
      <c r="A385" s="13" t="s">
        <v>1823</v>
      </c>
      <c r="B385" s="12" t="s">
        <v>1709</v>
      </c>
      <c r="C385" s="14" t="s">
        <v>1824</v>
      </c>
      <c r="D385" s="14" t="s">
        <v>37</v>
      </c>
      <c r="E385" s="14" t="s">
        <v>1815</v>
      </c>
      <c r="F385" s="14" t="s">
        <v>1825</v>
      </c>
      <c r="G385" s="14" t="s">
        <v>1206</v>
      </c>
      <c r="H385" s="15" t="s">
        <v>744</v>
      </c>
      <c r="I385" s="16">
        <v>609</v>
      </c>
      <c r="J385" s="16" t="s">
        <v>745</v>
      </c>
      <c r="K385" s="17">
        <v>700.35</v>
      </c>
      <c r="L385" s="19" t="s">
        <v>375</v>
      </c>
      <c r="M385" s="13" t="s">
        <v>41</v>
      </c>
      <c r="N385" s="12"/>
    </row>
    <row r="386" spans="1:14" ht="48" x14ac:dyDescent="0.2">
      <c r="A386" s="13" t="s">
        <v>1826</v>
      </c>
      <c r="B386" s="12" t="s">
        <v>1827</v>
      </c>
      <c r="C386" s="14" t="s">
        <v>1828</v>
      </c>
      <c r="D386" s="14" t="s">
        <v>1829</v>
      </c>
      <c r="E386" s="14" t="s">
        <v>1830</v>
      </c>
      <c r="F386" s="14" t="s">
        <v>37</v>
      </c>
      <c r="G386" s="14" t="s">
        <v>978</v>
      </c>
      <c r="H386" s="15" t="s">
        <v>1831</v>
      </c>
      <c r="I386" s="16">
        <v>3044</v>
      </c>
      <c r="J386" s="15" t="s">
        <v>1832</v>
      </c>
      <c r="K386" s="15">
        <v>3500.6</v>
      </c>
      <c r="L386" s="19" t="s">
        <v>375</v>
      </c>
      <c r="M386" s="13" t="s">
        <v>41</v>
      </c>
      <c r="N386" s="12"/>
    </row>
    <row r="387" spans="1:14" ht="60" x14ac:dyDescent="0.2">
      <c r="A387" s="13" t="s">
        <v>1833</v>
      </c>
      <c r="B387" s="12" t="s">
        <v>1827</v>
      </c>
      <c r="C387" s="23" t="s">
        <v>1834</v>
      </c>
      <c r="D387" s="14" t="s">
        <v>1835</v>
      </c>
      <c r="E387" s="14" t="s">
        <v>1836</v>
      </c>
      <c r="F387" s="14" t="s">
        <v>1837</v>
      </c>
      <c r="G387" s="14" t="s">
        <v>978</v>
      </c>
      <c r="H387" s="15" t="s">
        <v>1838</v>
      </c>
      <c r="I387" s="16">
        <v>6000</v>
      </c>
      <c r="J387" s="15" t="s">
        <v>1839</v>
      </c>
      <c r="K387" s="15">
        <v>6900</v>
      </c>
      <c r="L387" s="19" t="s">
        <v>375</v>
      </c>
      <c r="M387" s="13" t="s">
        <v>41</v>
      </c>
      <c r="N387" s="12"/>
    </row>
    <row r="388" spans="1:14" ht="48" x14ac:dyDescent="0.2">
      <c r="A388" s="13" t="s">
        <v>1840</v>
      </c>
      <c r="B388" s="12" t="s">
        <v>1827</v>
      </c>
      <c r="C388" s="14" t="s">
        <v>1841</v>
      </c>
      <c r="D388" s="14" t="s">
        <v>1842</v>
      </c>
      <c r="E388" s="14" t="s">
        <v>1836</v>
      </c>
      <c r="F388" s="14" t="s">
        <v>1843</v>
      </c>
      <c r="G388" s="14" t="s">
        <v>978</v>
      </c>
      <c r="H388" s="15" t="s">
        <v>1844</v>
      </c>
      <c r="I388" s="16">
        <v>21217.4</v>
      </c>
      <c r="J388" s="15" t="s">
        <v>1845</v>
      </c>
      <c r="K388" s="15">
        <v>24400.01</v>
      </c>
      <c r="L388" s="19" t="s">
        <v>375</v>
      </c>
      <c r="M388" s="13" t="s">
        <v>41</v>
      </c>
      <c r="N388" s="12"/>
    </row>
    <row r="389" spans="1:14" ht="36" x14ac:dyDescent="0.2">
      <c r="A389" s="13" t="s">
        <v>1846</v>
      </c>
      <c r="B389" s="12" t="s">
        <v>1827</v>
      </c>
      <c r="C389" s="14" t="s">
        <v>1847</v>
      </c>
      <c r="D389" s="14" t="s">
        <v>37</v>
      </c>
      <c r="E389" s="14" t="s">
        <v>1848</v>
      </c>
      <c r="F389" s="14" t="s">
        <v>1849</v>
      </c>
      <c r="G389" s="14" t="s">
        <v>946</v>
      </c>
      <c r="H389" s="15" t="s">
        <v>732</v>
      </c>
      <c r="I389" s="16">
        <v>435</v>
      </c>
      <c r="J389" s="16" t="s">
        <v>733</v>
      </c>
      <c r="K389" s="17">
        <v>500.25</v>
      </c>
      <c r="L389" s="19" t="s">
        <v>375</v>
      </c>
      <c r="M389" s="13" t="s">
        <v>41</v>
      </c>
      <c r="N389" s="12"/>
    </row>
    <row r="390" spans="1:14" ht="36" x14ac:dyDescent="0.2">
      <c r="A390" s="20" t="s">
        <v>1850</v>
      </c>
      <c r="B390" s="12" t="s">
        <v>1827</v>
      </c>
      <c r="C390" s="14" t="s">
        <v>1851</v>
      </c>
      <c r="D390" s="14" t="s">
        <v>37</v>
      </c>
      <c r="E390" s="14" t="s">
        <v>1852</v>
      </c>
      <c r="F390" s="14" t="s">
        <v>1853</v>
      </c>
      <c r="G390" s="14" t="s">
        <v>946</v>
      </c>
      <c r="H390" s="15" t="s">
        <v>732</v>
      </c>
      <c r="I390" s="16">
        <v>435</v>
      </c>
      <c r="J390" s="16" t="s">
        <v>733</v>
      </c>
      <c r="K390" s="17">
        <v>500.25</v>
      </c>
      <c r="L390" s="19" t="s">
        <v>375</v>
      </c>
      <c r="M390" s="13" t="s">
        <v>41</v>
      </c>
      <c r="N390" s="12"/>
    </row>
    <row r="391" spans="1:14" ht="36" x14ac:dyDescent="0.2">
      <c r="A391" s="13" t="s">
        <v>1854</v>
      </c>
      <c r="B391" s="12" t="s">
        <v>1827</v>
      </c>
      <c r="C391" s="14" t="s">
        <v>1855</v>
      </c>
      <c r="D391" s="14" t="s">
        <v>37</v>
      </c>
      <c r="E391" s="14" t="s">
        <v>1852</v>
      </c>
      <c r="F391" s="14" t="s">
        <v>1856</v>
      </c>
      <c r="G391" s="14" t="s">
        <v>946</v>
      </c>
      <c r="H391" s="15" t="s">
        <v>732</v>
      </c>
      <c r="I391" s="16">
        <v>435</v>
      </c>
      <c r="J391" s="16" t="s">
        <v>733</v>
      </c>
      <c r="K391" s="17">
        <v>500.25</v>
      </c>
      <c r="L391" s="19" t="s">
        <v>375</v>
      </c>
      <c r="M391" s="13" t="s">
        <v>41</v>
      </c>
      <c r="N391" s="12"/>
    </row>
    <row r="392" spans="1:14" ht="24" x14ac:dyDescent="0.2">
      <c r="A392" s="13" t="s">
        <v>1857</v>
      </c>
      <c r="B392" s="12" t="s">
        <v>1827</v>
      </c>
      <c r="C392" s="14" t="s">
        <v>1858</v>
      </c>
      <c r="D392" s="14" t="s">
        <v>37</v>
      </c>
      <c r="E392" s="14" t="s">
        <v>37</v>
      </c>
      <c r="F392" s="14" t="s">
        <v>1859</v>
      </c>
      <c r="G392" s="14" t="s">
        <v>1860</v>
      </c>
      <c r="H392" s="15" t="s">
        <v>1861</v>
      </c>
      <c r="I392" s="16">
        <v>1530.43</v>
      </c>
      <c r="J392" s="15" t="s">
        <v>1862</v>
      </c>
      <c r="K392" s="15">
        <v>1759.9945</v>
      </c>
      <c r="L392" s="19" t="s">
        <v>375</v>
      </c>
      <c r="M392" s="13" t="s">
        <v>41</v>
      </c>
      <c r="N392" s="12"/>
    </row>
    <row r="393" spans="1:14" ht="48" x14ac:dyDescent="0.2">
      <c r="A393" s="13" t="s">
        <v>1863</v>
      </c>
      <c r="B393" s="12" t="s">
        <v>1827</v>
      </c>
      <c r="C393" s="14" t="s">
        <v>1864</v>
      </c>
      <c r="D393" s="14" t="s">
        <v>37</v>
      </c>
      <c r="E393" s="14" t="s">
        <v>1830</v>
      </c>
      <c r="F393" s="14" t="s">
        <v>37</v>
      </c>
      <c r="G393" s="14" t="s">
        <v>946</v>
      </c>
      <c r="H393" s="15" t="s">
        <v>732</v>
      </c>
      <c r="I393" s="16">
        <v>435</v>
      </c>
      <c r="J393" s="16" t="s">
        <v>733</v>
      </c>
      <c r="K393" s="17">
        <v>500.25</v>
      </c>
      <c r="L393" s="19" t="s">
        <v>375</v>
      </c>
      <c r="M393" s="13" t="s">
        <v>41</v>
      </c>
      <c r="N393" s="12"/>
    </row>
    <row r="394" spans="1:14" ht="48" x14ac:dyDescent="0.2">
      <c r="A394" s="13" t="s">
        <v>1865</v>
      </c>
      <c r="B394" s="12" t="s">
        <v>1827</v>
      </c>
      <c r="C394" s="14" t="s">
        <v>1866</v>
      </c>
      <c r="D394" s="14" t="s">
        <v>37</v>
      </c>
      <c r="E394" s="14" t="s">
        <v>1867</v>
      </c>
      <c r="F394" s="14" t="s">
        <v>1868</v>
      </c>
      <c r="G394" s="14" t="s">
        <v>706</v>
      </c>
      <c r="H394" s="15" t="s">
        <v>651</v>
      </c>
      <c r="I394" s="16">
        <v>522</v>
      </c>
      <c r="J394" s="16" t="s">
        <v>652</v>
      </c>
      <c r="K394" s="17">
        <v>600.29999999999995</v>
      </c>
      <c r="L394" s="19" t="s">
        <v>375</v>
      </c>
      <c r="M394" s="13" t="s">
        <v>41</v>
      </c>
      <c r="N394" s="12"/>
    </row>
    <row r="395" spans="1:14" ht="48" x14ac:dyDescent="0.2">
      <c r="A395" s="13" t="s">
        <v>1869</v>
      </c>
      <c r="B395" s="12" t="s">
        <v>1827</v>
      </c>
      <c r="C395" s="14" t="s">
        <v>1870</v>
      </c>
      <c r="D395" s="14" t="s">
        <v>37</v>
      </c>
      <c r="E395" s="14" t="s">
        <v>1867</v>
      </c>
      <c r="F395" s="14" t="s">
        <v>1868</v>
      </c>
      <c r="G395" s="14" t="s">
        <v>706</v>
      </c>
      <c r="H395" s="15" t="s">
        <v>651</v>
      </c>
      <c r="I395" s="16">
        <v>522</v>
      </c>
      <c r="J395" s="16" t="s">
        <v>652</v>
      </c>
      <c r="K395" s="17">
        <v>600.29999999999995</v>
      </c>
      <c r="L395" s="19" t="s">
        <v>375</v>
      </c>
      <c r="M395" s="13" t="s">
        <v>41</v>
      </c>
      <c r="N395" s="12"/>
    </row>
    <row r="396" spans="1:14" ht="36" x14ac:dyDescent="0.2">
      <c r="A396" s="13" t="s">
        <v>1871</v>
      </c>
      <c r="B396" s="12" t="s">
        <v>1827</v>
      </c>
      <c r="C396" s="14" t="s">
        <v>1872</v>
      </c>
      <c r="D396" s="14" t="s">
        <v>37</v>
      </c>
      <c r="E396" s="14" t="s">
        <v>1867</v>
      </c>
      <c r="F396" s="14" t="s">
        <v>1873</v>
      </c>
      <c r="G396" s="14" t="s">
        <v>946</v>
      </c>
      <c r="H396" s="15" t="s">
        <v>1525</v>
      </c>
      <c r="I396" s="16">
        <v>1217</v>
      </c>
      <c r="J396" s="15" t="s">
        <v>1526</v>
      </c>
      <c r="K396" s="15">
        <v>1399.55</v>
      </c>
      <c r="L396" s="19" t="s">
        <v>375</v>
      </c>
      <c r="M396" s="13" t="s">
        <v>41</v>
      </c>
      <c r="N396" s="12"/>
    </row>
    <row r="397" spans="1:14" ht="36" x14ac:dyDescent="0.25">
      <c r="A397" s="13" t="s">
        <v>1874</v>
      </c>
      <c r="B397" s="12" t="s">
        <v>1827</v>
      </c>
      <c r="C397" s="14" t="s">
        <v>1875</v>
      </c>
      <c r="D397" s="14" t="s">
        <v>1876</v>
      </c>
      <c r="E397" s="14" t="s">
        <v>1877</v>
      </c>
      <c r="F397" s="14" t="s">
        <v>1878</v>
      </c>
      <c r="G397" s="14" t="s">
        <v>37</v>
      </c>
      <c r="H397" s="15" t="s">
        <v>1879</v>
      </c>
      <c r="I397" s="16">
        <v>49.59</v>
      </c>
      <c r="J397" s="16" t="s">
        <v>1880</v>
      </c>
      <c r="K397" s="15">
        <v>60</v>
      </c>
      <c r="L397" s="16" t="s">
        <v>1881</v>
      </c>
      <c r="M397" s="13" t="s">
        <v>41</v>
      </c>
      <c r="N397" s="12"/>
    </row>
    <row r="398" spans="1:14" ht="132" x14ac:dyDescent="0.25">
      <c r="A398" s="13" t="s">
        <v>1882</v>
      </c>
      <c r="B398" s="12" t="s">
        <v>1827</v>
      </c>
      <c r="C398" s="14" t="s">
        <v>1883</v>
      </c>
      <c r="D398" s="14" t="s">
        <v>1884</v>
      </c>
      <c r="E398" s="14" t="s">
        <v>1877</v>
      </c>
      <c r="F398" s="14" t="s">
        <v>1885</v>
      </c>
      <c r="G398" s="14" t="s">
        <v>37</v>
      </c>
      <c r="H398" s="15" t="s">
        <v>1886</v>
      </c>
      <c r="I398" s="16">
        <v>123.97</v>
      </c>
      <c r="J398" s="16" t="s">
        <v>1887</v>
      </c>
      <c r="K398" s="15">
        <v>150</v>
      </c>
      <c r="L398" s="16" t="s">
        <v>1881</v>
      </c>
      <c r="M398" s="13" t="s">
        <v>41</v>
      </c>
      <c r="N398" s="12"/>
    </row>
    <row r="399" spans="1:14" ht="24" x14ac:dyDescent="0.25">
      <c r="A399" s="13" t="s">
        <v>1888</v>
      </c>
      <c r="B399" s="12" t="s">
        <v>1827</v>
      </c>
      <c r="C399" s="14" t="s">
        <v>1889</v>
      </c>
      <c r="D399" s="14" t="s">
        <v>37</v>
      </c>
      <c r="E399" s="14" t="s">
        <v>1877</v>
      </c>
      <c r="F399" s="14" t="s">
        <v>1890</v>
      </c>
      <c r="G399" s="14" t="s">
        <v>37</v>
      </c>
      <c r="H399" s="15" t="s">
        <v>1891</v>
      </c>
      <c r="I399" s="16">
        <v>54.55</v>
      </c>
      <c r="J399" s="16" t="s">
        <v>1892</v>
      </c>
      <c r="K399" s="15">
        <v>66</v>
      </c>
      <c r="L399" s="16" t="s">
        <v>1881</v>
      </c>
      <c r="M399" s="13" t="s">
        <v>41</v>
      </c>
      <c r="N399" s="12"/>
    </row>
    <row r="400" spans="1:14" ht="204" x14ac:dyDescent="0.25">
      <c r="A400" s="13" t="s">
        <v>1893</v>
      </c>
      <c r="B400" s="12" t="s">
        <v>1827</v>
      </c>
      <c r="C400" s="14" t="s">
        <v>1894</v>
      </c>
      <c r="D400" s="14" t="s">
        <v>1895</v>
      </c>
      <c r="E400" s="14" t="s">
        <v>1896</v>
      </c>
      <c r="F400" s="14" t="s">
        <v>1897</v>
      </c>
      <c r="G400" s="14" t="s">
        <v>37</v>
      </c>
      <c r="H400" s="15" t="s">
        <v>1898</v>
      </c>
      <c r="I400" s="16">
        <v>290.91000000000003</v>
      </c>
      <c r="J400" s="16" t="s">
        <v>1899</v>
      </c>
      <c r="K400" s="15">
        <v>352</v>
      </c>
      <c r="L400" s="16" t="s">
        <v>1881</v>
      </c>
      <c r="M400" s="13" t="s">
        <v>41</v>
      </c>
      <c r="N400" s="12"/>
    </row>
    <row r="401" spans="1:14" ht="84" x14ac:dyDescent="0.2">
      <c r="A401" s="13" t="s">
        <v>1900</v>
      </c>
      <c r="B401" s="12" t="s">
        <v>1827</v>
      </c>
      <c r="C401" s="14" t="s">
        <v>1901</v>
      </c>
      <c r="D401" s="14" t="s">
        <v>1902</v>
      </c>
      <c r="E401" s="14" t="s">
        <v>1903</v>
      </c>
      <c r="F401" s="14" t="s">
        <v>1904</v>
      </c>
      <c r="G401" s="14" t="s">
        <v>1423</v>
      </c>
      <c r="H401" s="15" t="s">
        <v>1905</v>
      </c>
      <c r="I401" s="16">
        <v>30435</v>
      </c>
      <c r="J401" s="15" t="s">
        <v>1906</v>
      </c>
      <c r="K401" s="15">
        <v>36826.35</v>
      </c>
      <c r="L401" s="19" t="s">
        <v>375</v>
      </c>
      <c r="M401" s="13" t="s">
        <v>1081</v>
      </c>
      <c r="N401" s="12"/>
    </row>
    <row r="402" spans="1:14" ht="84" x14ac:dyDescent="0.2">
      <c r="A402" s="13" t="s">
        <v>1907</v>
      </c>
      <c r="B402" s="12" t="s">
        <v>1827</v>
      </c>
      <c r="C402" s="14" t="s">
        <v>1908</v>
      </c>
      <c r="D402" s="14" t="s">
        <v>1909</v>
      </c>
      <c r="E402" s="14" t="s">
        <v>1903</v>
      </c>
      <c r="F402" s="14" t="s">
        <v>1904</v>
      </c>
      <c r="G402" s="14" t="s">
        <v>1423</v>
      </c>
      <c r="H402" s="15" t="s">
        <v>1905</v>
      </c>
      <c r="I402" s="16">
        <v>30435</v>
      </c>
      <c r="J402" s="15" t="s">
        <v>1910</v>
      </c>
      <c r="K402" s="15">
        <v>35000.25</v>
      </c>
      <c r="L402" s="19" t="s">
        <v>375</v>
      </c>
      <c r="M402" s="13" t="s">
        <v>1081</v>
      </c>
      <c r="N402" s="12"/>
    </row>
    <row r="403" spans="1:14" ht="84" x14ac:dyDescent="0.2">
      <c r="A403" s="13" t="s">
        <v>1911</v>
      </c>
      <c r="B403" s="12" t="s">
        <v>1827</v>
      </c>
      <c r="C403" s="14" t="s">
        <v>1912</v>
      </c>
      <c r="D403" s="14" t="s">
        <v>1913</v>
      </c>
      <c r="E403" s="14" t="s">
        <v>1914</v>
      </c>
      <c r="F403" s="14" t="s">
        <v>1915</v>
      </c>
      <c r="G403" s="14" t="s">
        <v>1423</v>
      </c>
      <c r="H403" s="15" t="s">
        <v>1371</v>
      </c>
      <c r="I403" s="16">
        <v>39130</v>
      </c>
      <c r="J403" s="15" t="s">
        <v>1372</v>
      </c>
      <c r="K403" s="15">
        <v>44999.5</v>
      </c>
      <c r="L403" s="19" t="s">
        <v>375</v>
      </c>
      <c r="M403" s="13" t="s">
        <v>1081</v>
      </c>
      <c r="N403" s="12"/>
    </row>
    <row r="404" spans="1:14" ht="84" x14ac:dyDescent="0.2">
      <c r="A404" s="13" t="s">
        <v>1916</v>
      </c>
      <c r="B404" s="12" t="s">
        <v>1827</v>
      </c>
      <c r="C404" s="14" t="s">
        <v>1917</v>
      </c>
      <c r="D404" s="14" t="s">
        <v>1918</v>
      </c>
      <c r="E404" s="14" t="s">
        <v>1919</v>
      </c>
      <c r="F404" s="14" t="s">
        <v>1920</v>
      </c>
      <c r="G404" s="14" t="s">
        <v>1423</v>
      </c>
      <c r="H404" s="15" t="s">
        <v>1921</v>
      </c>
      <c r="I404" s="16">
        <v>51304</v>
      </c>
      <c r="J404" s="15" t="s">
        <v>1922</v>
      </c>
      <c r="K404" s="15">
        <v>58999.6</v>
      </c>
      <c r="L404" s="19" t="s">
        <v>375</v>
      </c>
      <c r="M404" s="13" t="s">
        <v>1081</v>
      </c>
      <c r="N404" s="12"/>
    </row>
    <row r="405" spans="1:14" ht="96" x14ac:dyDescent="0.2">
      <c r="A405" s="13" t="s">
        <v>1923</v>
      </c>
      <c r="B405" s="12" t="s">
        <v>1827</v>
      </c>
      <c r="C405" s="14" t="s">
        <v>1924</v>
      </c>
      <c r="D405" s="14" t="s">
        <v>1925</v>
      </c>
      <c r="E405" s="14" t="s">
        <v>1914</v>
      </c>
      <c r="F405" s="14" t="s">
        <v>1926</v>
      </c>
      <c r="G405" s="14" t="s">
        <v>1423</v>
      </c>
      <c r="H405" s="15" t="s">
        <v>1371</v>
      </c>
      <c r="I405" s="16">
        <v>39130</v>
      </c>
      <c r="J405" s="15" t="s">
        <v>1372</v>
      </c>
      <c r="K405" s="15">
        <v>44999.5</v>
      </c>
      <c r="L405" s="19" t="s">
        <v>375</v>
      </c>
      <c r="M405" s="13" t="s">
        <v>1081</v>
      </c>
      <c r="N405" s="12"/>
    </row>
    <row r="406" spans="1:14" ht="108" x14ac:dyDescent="0.2">
      <c r="A406" s="13" t="s">
        <v>1927</v>
      </c>
      <c r="B406" s="12" t="s">
        <v>1827</v>
      </c>
      <c r="C406" s="14" t="s">
        <v>1928</v>
      </c>
      <c r="D406" s="14" t="s">
        <v>1929</v>
      </c>
      <c r="E406" s="14" t="s">
        <v>1919</v>
      </c>
      <c r="F406" s="14" t="s">
        <v>1930</v>
      </c>
      <c r="G406" s="14" t="s">
        <v>1423</v>
      </c>
      <c r="H406" s="15" t="s">
        <v>1921</v>
      </c>
      <c r="I406" s="16">
        <v>51304</v>
      </c>
      <c r="J406" s="15" t="s">
        <v>1922</v>
      </c>
      <c r="K406" s="15">
        <v>58999.6</v>
      </c>
      <c r="L406" s="19" t="s">
        <v>375</v>
      </c>
      <c r="M406" s="13" t="s">
        <v>1081</v>
      </c>
      <c r="N406" s="12"/>
    </row>
    <row r="407" spans="1:14" ht="108" x14ac:dyDescent="0.2">
      <c r="A407" s="13" t="s">
        <v>1931</v>
      </c>
      <c r="B407" s="12" t="s">
        <v>1827</v>
      </c>
      <c r="C407" s="14" t="s">
        <v>1932</v>
      </c>
      <c r="D407" s="14" t="s">
        <v>1933</v>
      </c>
      <c r="E407" s="14" t="s">
        <v>1914</v>
      </c>
      <c r="F407" s="14" t="s">
        <v>1934</v>
      </c>
      <c r="G407" s="14" t="s">
        <v>1423</v>
      </c>
      <c r="H407" s="15" t="s">
        <v>1935</v>
      </c>
      <c r="I407" s="16">
        <v>33913</v>
      </c>
      <c r="J407" s="15" t="s">
        <v>1936</v>
      </c>
      <c r="K407" s="15">
        <v>41034.730000000003</v>
      </c>
      <c r="L407" s="19" t="s">
        <v>375</v>
      </c>
      <c r="M407" s="13" t="s">
        <v>1081</v>
      </c>
      <c r="N407" s="12"/>
    </row>
    <row r="408" spans="1:14" ht="84" x14ac:dyDescent="0.2">
      <c r="A408" s="13" t="s">
        <v>1937</v>
      </c>
      <c r="B408" s="12" t="s">
        <v>1827</v>
      </c>
      <c r="C408" s="14" t="s">
        <v>1938</v>
      </c>
      <c r="D408" s="14" t="s">
        <v>1939</v>
      </c>
      <c r="E408" s="14" t="s">
        <v>1914</v>
      </c>
      <c r="F408" s="14" t="s">
        <v>1940</v>
      </c>
      <c r="G408" s="14" t="s">
        <v>1423</v>
      </c>
      <c r="H408" s="15" t="s">
        <v>1941</v>
      </c>
      <c r="I408" s="16">
        <v>49565</v>
      </c>
      <c r="J408" s="15" t="s">
        <v>1942</v>
      </c>
      <c r="K408" s="15">
        <v>56999.75</v>
      </c>
      <c r="L408" s="19" t="s">
        <v>375</v>
      </c>
      <c r="M408" s="13" t="s">
        <v>1081</v>
      </c>
      <c r="N408" s="12"/>
    </row>
    <row r="409" spans="1:14" ht="96" x14ac:dyDescent="0.2">
      <c r="A409" s="13" t="s">
        <v>1943</v>
      </c>
      <c r="B409" s="12" t="s">
        <v>1827</v>
      </c>
      <c r="C409" s="14" t="s">
        <v>1944</v>
      </c>
      <c r="D409" s="14" t="s">
        <v>1945</v>
      </c>
      <c r="E409" s="14" t="s">
        <v>1946</v>
      </c>
      <c r="F409" s="14" t="s">
        <v>1947</v>
      </c>
      <c r="G409" s="14" t="s">
        <v>1423</v>
      </c>
      <c r="H409" s="15" t="s">
        <v>1948</v>
      </c>
      <c r="I409" s="16">
        <v>77130</v>
      </c>
      <c r="J409" s="15" t="s">
        <v>1949</v>
      </c>
      <c r="K409" s="15">
        <v>88699.5</v>
      </c>
      <c r="L409" s="19" t="s">
        <v>375</v>
      </c>
      <c r="M409" s="13" t="s">
        <v>1081</v>
      </c>
      <c r="N409" s="12"/>
    </row>
    <row r="410" spans="1:14" ht="108" x14ac:dyDescent="0.2">
      <c r="A410" s="13" t="s">
        <v>1950</v>
      </c>
      <c r="B410" s="12" t="s">
        <v>1827</v>
      </c>
      <c r="C410" s="14" t="s">
        <v>1951</v>
      </c>
      <c r="D410" s="14" t="s">
        <v>1952</v>
      </c>
      <c r="E410" s="14" t="s">
        <v>1953</v>
      </c>
      <c r="F410" s="14" t="s">
        <v>1954</v>
      </c>
      <c r="G410" s="14" t="s">
        <v>1423</v>
      </c>
      <c r="H410" s="15" t="s">
        <v>1955</v>
      </c>
      <c r="I410" s="16">
        <v>90870</v>
      </c>
      <c r="J410" s="15" t="s">
        <v>1956</v>
      </c>
      <c r="K410" s="15">
        <v>104500.5</v>
      </c>
      <c r="L410" s="19" t="s">
        <v>375</v>
      </c>
      <c r="M410" s="13" t="s">
        <v>1081</v>
      </c>
      <c r="N410" s="12"/>
    </row>
    <row r="411" spans="1:14" ht="120" x14ac:dyDescent="0.2">
      <c r="A411" s="13" t="s">
        <v>1957</v>
      </c>
      <c r="B411" s="12" t="s">
        <v>1827</v>
      </c>
      <c r="C411" s="14" t="s">
        <v>1958</v>
      </c>
      <c r="D411" s="14" t="s">
        <v>1959</v>
      </c>
      <c r="E411" s="14" t="s">
        <v>1914</v>
      </c>
      <c r="F411" s="14" t="s">
        <v>1960</v>
      </c>
      <c r="G411" s="14" t="s">
        <v>1423</v>
      </c>
      <c r="H411" s="15" t="s">
        <v>1935</v>
      </c>
      <c r="I411" s="16">
        <v>33913</v>
      </c>
      <c r="J411" s="15" t="s">
        <v>1936</v>
      </c>
      <c r="K411" s="15">
        <v>41034.730000000003</v>
      </c>
      <c r="L411" s="19" t="s">
        <v>375</v>
      </c>
      <c r="M411" s="13" t="s">
        <v>1081</v>
      </c>
      <c r="N411" s="12"/>
    </row>
    <row r="412" spans="1:14" ht="108" x14ac:dyDescent="0.2">
      <c r="A412" s="13" t="s">
        <v>1961</v>
      </c>
      <c r="B412" s="12" t="s">
        <v>1827</v>
      </c>
      <c r="C412" s="14" t="s">
        <v>1962</v>
      </c>
      <c r="D412" s="14" t="s">
        <v>1963</v>
      </c>
      <c r="E412" s="14" t="s">
        <v>1914</v>
      </c>
      <c r="F412" s="14" t="s">
        <v>1964</v>
      </c>
      <c r="G412" s="14" t="s">
        <v>1423</v>
      </c>
      <c r="H412" s="15" t="s">
        <v>1941</v>
      </c>
      <c r="I412" s="16">
        <v>49565</v>
      </c>
      <c r="J412" s="15" t="s">
        <v>1942</v>
      </c>
      <c r="K412" s="15">
        <v>56999.75</v>
      </c>
      <c r="L412" s="19" t="s">
        <v>375</v>
      </c>
      <c r="M412" s="13" t="s">
        <v>1081</v>
      </c>
      <c r="N412" s="12"/>
    </row>
    <row r="413" spans="1:14" ht="108" x14ac:dyDescent="0.2">
      <c r="A413" s="13" t="s">
        <v>1965</v>
      </c>
      <c r="B413" s="12" t="s">
        <v>1827</v>
      </c>
      <c r="C413" s="14" t="s">
        <v>1966</v>
      </c>
      <c r="D413" s="14" t="s">
        <v>1963</v>
      </c>
      <c r="E413" s="14" t="s">
        <v>1919</v>
      </c>
      <c r="F413" s="14" t="s">
        <v>1967</v>
      </c>
      <c r="G413" s="14" t="s">
        <v>1423</v>
      </c>
      <c r="H413" s="15" t="s">
        <v>1948</v>
      </c>
      <c r="I413" s="16">
        <v>77130</v>
      </c>
      <c r="J413" s="15" t="s">
        <v>1949</v>
      </c>
      <c r="K413" s="15">
        <v>88699.5</v>
      </c>
      <c r="L413" s="19" t="s">
        <v>375</v>
      </c>
      <c r="M413" s="13" t="s">
        <v>1081</v>
      </c>
      <c r="N413" s="12"/>
    </row>
    <row r="414" spans="1:14" ht="120" x14ac:dyDescent="0.2">
      <c r="A414" s="13" t="s">
        <v>1968</v>
      </c>
      <c r="B414" s="12" t="s">
        <v>1827</v>
      </c>
      <c r="C414" s="14" t="s">
        <v>1969</v>
      </c>
      <c r="D414" s="14" t="s">
        <v>1970</v>
      </c>
      <c r="E414" s="14" t="s">
        <v>1953</v>
      </c>
      <c r="F414" s="14" t="s">
        <v>1971</v>
      </c>
      <c r="G414" s="14" t="s">
        <v>1423</v>
      </c>
      <c r="H414" s="15" t="s">
        <v>1955</v>
      </c>
      <c r="I414" s="16">
        <v>90870</v>
      </c>
      <c r="J414" s="15" t="s">
        <v>1956</v>
      </c>
      <c r="K414" s="15">
        <v>104500.5</v>
      </c>
      <c r="L414" s="19" t="s">
        <v>375</v>
      </c>
      <c r="M414" s="13" t="s">
        <v>1081</v>
      </c>
      <c r="N414" s="12"/>
    </row>
    <row r="415" spans="1:14" ht="48" x14ac:dyDescent="0.2">
      <c r="A415" s="13" t="s">
        <v>1972</v>
      </c>
      <c r="B415" s="12" t="s">
        <v>1827</v>
      </c>
      <c r="C415" s="14" t="s">
        <v>1973</v>
      </c>
      <c r="D415" s="14" t="s">
        <v>1974</v>
      </c>
      <c r="E415" s="14" t="s">
        <v>1975</v>
      </c>
      <c r="F415" s="14" t="s">
        <v>1976</v>
      </c>
      <c r="G415" s="14" t="s">
        <v>706</v>
      </c>
      <c r="H415" s="15" t="s">
        <v>1977</v>
      </c>
      <c r="I415" s="24">
        <v>0.9</v>
      </c>
      <c r="J415" s="15" t="s">
        <v>1978</v>
      </c>
      <c r="K415" s="15">
        <v>1499.6</v>
      </c>
      <c r="L415" s="19" t="s">
        <v>375</v>
      </c>
      <c r="M415" s="13" t="s">
        <v>41</v>
      </c>
      <c r="N415" s="12"/>
    </row>
    <row r="416" spans="1:14" ht="48" x14ac:dyDescent="0.2">
      <c r="A416" s="13" t="s">
        <v>1979</v>
      </c>
      <c r="B416" s="12" t="s">
        <v>1827</v>
      </c>
      <c r="C416" s="14" t="s">
        <v>1980</v>
      </c>
      <c r="D416" s="14" t="s">
        <v>37</v>
      </c>
      <c r="E416" s="14" t="s">
        <v>1981</v>
      </c>
      <c r="F416" s="14" t="s">
        <v>1982</v>
      </c>
      <c r="G416" s="14" t="s">
        <v>706</v>
      </c>
      <c r="H416" s="15" t="s">
        <v>1983</v>
      </c>
      <c r="I416" s="24">
        <v>0.9</v>
      </c>
      <c r="J416" s="15" t="s">
        <v>1984</v>
      </c>
      <c r="K416" s="15">
        <v>2500.1</v>
      </c>
      <c r="L416" s="19" t="s">
        <v>375</v>
      </c>
      <c r="M416" s="13" t="s">
        <v>41</v>
      </c>
      <c r="N416" s="12"/>
    </row>
    <row r="417" spans="1:14" ht="48" x14ac:dyDescent="0.2">
      <c r="A417" s="13" t="s">
        <v>1985</v>
      </c>
      <c r="B417" s="12" t="s">
        <v>1827</v>
      </c>
      <c r="C417" s="14" t="s">
        <v>1986</v>
      </c>
      <c r="D417" s="14" t="s">
        <v>1974</v>
      </c>
      <c r="E417" s="14" t="s">
        <v>1981</v>
      </c>
      <c r="F417" s="14" t="s">
        <v>1987</v>
      </c>
      <c r="G417" s="14" t="s">
        <v>706</v>
      </c>
      <c r="H417" s="15" t="s">
        <v>1988</v>
      </c>
      <c r="I417" s="24">
        <v>0.9</v>
      </c>
      <c r="J417" s="15" t="s">
        <v>1989</v>
      </c>
      <c r="K417" s="15">
        <v>3500.6</v>
      </c>
      <c r="L417" s="19" t="s">
        <v>375</v>
      </c>
      <c r="M417" s="13" t="s">
        <v>41</v>
      </c>
      <c r="N417" s="12"/>
    </row>
    <row r="418" spans="1:14" ht="72" x14ac:dyDescent="0.2">
      <c r="A418" s="13" t="s">
        <v>1990</v>
      </c>
      <c r="B418" s="12" t="s">
        <v>1827</v>
      </c>
      <c r="C418" s="14" t="s">
        <v>1991</v>
      </c>
      <c r="D418" s="14" t="s">
        <v>1992</v>
      </c>
      <c r="E418" s="14" t="s">
        <v>1993</v>
      </c>
      <c r="F418" s="14" t="s">
        <v>1976</v>
      </c>
      <c r="G418" s="14" t="s">
        <v>706</v>
      </c>
      <c r="H418" s="15" t="s">
        <v>1994</v>
      </c>
      <c r="I418" s="24">
        <v>0.9</v>
      </c>
      <c r="J418" s="15" t="s">
        <v>1995</v>
      </c>
      <c r="K418" s="15">
        <v>1999.85</v>
      </c>
      <c r="L418" s="19" t="s">
        <v>375</v>
      </c>
      <c r="M418" s="13" t="s">
        <v>41</v>
      </c>
      <c r="N418" s="12"/>
    </row>
    <row r="419" spans="1:14" ht="72" x14ac:dyDescent="0.2">
      <c r="A419" s="13" t="s">
        <v>1996</v>
      </c>
      <c r="B419" s="12" t="s">
        <v>1827</v>
      </c>
      <c r="C419" s="14" t="s">
        <v>1997</v>
      </c>
      <c r="D419" s="14" t="s">
        <v>1992</v>
      </c>
      <c r="E419" s="14" t="s">
        <v>1998</v>
      </c>
      <c r="F419" s="14" t="s">
        <v>1999</v>
      </c>
      <c r="G419" s="14" t="s">
        <v>706</v>
      </c>
      <c r="H419" s="15" t="s">
        <v>2000</v>
      </c>
      <c r="I419" s="24">
        <v>0.9</v>
      </c>
      <c r="J419" s="15" t="s">
        <v>2001</v>
      </c>
      <c r="K419" s="15">
        <v>3999.7</v>
      </c>
      <c r="L419" s="19" t="s">
        <v>375</v>
      </c>
      <c r="M419" s="13" t="s">
        <v>41</v>
      </c>
      <c r="N419" s="12"/>
    </row>
    <row r="420" spans="1:14" ht="72" x14ac:dyDescent="0.2">
      <c r="A420" s="13" t="s">
        <v>2002</v>
      </c>
      <c r="B420" s="12" t="s">
        <v>1827</v>
      </c>
      <c r="C420" s="14" t="s">
        <v>2003</v>
      </c>
      <c r="D420" s="14" t="s">
        <v>1992</v>
      </c>
      <c r="E420" s="14" t="s">
        <v>2004</v>
      </c>
      <c r="F420" s="14" t="s">
        <v>1999</v>
      </c>
      <c r="G420" s="14" t="s">
        <v>706</v>
      </c>
      <c r="H420" s="15" t="s">
        <v>2005</v>
      </c>
      <c r="I420" s="24">
        <v>0.9</v>
      </c>
      <c r="J420" s="15" t="s">
        <v>2006</v>
      </c>
      <c r="K420" s="15">
        <v>4499.95</v>
      </c>
      <c r="L420" s="19" t="s">
        <v>375</v>
      </c>
      <c r="M420" s="13" t="s">
        <v>41</v>
      </c>
      <c r="N420" s="12"/>
    </row>
    <row r="421" spans="1:14" ht="48" x14ac:dyDescent="0.2">
      <c r="A421" s="13" t="s">
        <v>2007</v>
      </c>
      <c r="B421" s="12" t="s">
        <v>1827</v>
      </c>
      <c r="C421" s="14" t="s">
        <v>2008</v>
      </c>
      <c r="D421" s="14" t="s">
        <v>1974</v>
      </c>
      <c r="E421" s="14" t="s">
        <v>1993</v>
      </c>
      <c r="F421" s="14" t="s">
        <v>2009</v>
      </c>
      <c r="G421" s="14" t="s">
        <v>706</v>
      </c>
      <c r="H421" s="15" t="s">
        <v>2010</v>
      </c>
      <c r="I421" s="24">
        <v>0.9</v>
      </c>
      <c r="J421" s="15" t="s">
        <v>2011</v>
      </c>
      <c r="K421" s="15">
        <v>2819.8</v>
      </c>
      <c r="L421" s="19" t="s">
        <v>375</v>
      </c>
      <c r="M421" s="13" t="s">
        <v>41</v>
      </c>
      <c r="N421" s="12"/>
    </row>
    <row r="422" spans="1:14" ht="24" x14ac:dyDescent="0.2">
      <c r="A422" s="20" t="s">
        <v>2012</v>
      </c>
      <c r="B422" s="12" t="s">
        <v>1827</v>
      </c>
      <c r="C422" s="14" t="s">
        <v>2013</v>
      </c>
      <c r="D422" s="14" t="s">
        <v>2014</v>
      </c>
      <c r="E422" s="14" t="s">
        <v>1981</v>
      </c>
      <c r="F422" s="14" t="s">
        <v>2015</v>
      </c>
      <c r="G422" s="14" t="s">
        <v>706</v>
      </c>
      <c r="H422" s="15" t="s">
        <v>2016</v>
      </c>
      <c r="I422" s="24">
        <v>0.9</v>
      </c>
      <c r="J422" s="16" t="s">
        <v>752</v>
      </c>
      <c r="K422" s="17">
        <v>400.2</v>
      </c>
      <c r="L422" s="19" t="s">
        <v>375</v>
      </c>
      <c r="M422" s="13" t="s">
        <v>41</v>
      </c>
      <c r="N422" s="12"/>
    </row>
    <row r="423" spans="1:14" ht="24" x14ac:dyDescent="0.2">
      <c r="A423" s="13" t="s">
        <v>2017</v>
      </c>
      <c r="B423" s="12" t="s">
        <v>1827</v>
      </c>
      <c r="C423" s="14" t="s">
        <v>2018</v>
      </c>
      <c r="D423" s="14" t="s">
        <v>2014</v>
      </c>
      <c r="E423" s="14" t="s">
        <v>1993</v>
      </c>
      <c r="F423" s="14" t="s">
        <v>2015</v>
      </c>
      <c r="G423" s="14" t="s">
        <v>706</v>
      </c>
      <c r="H423" s="15" t="s">
        <v>2019</v>
      </c>
      <c r="I423" s="24">
        <v>0.9</v>
      </c>
      <c r="J423" s="16" t="s">
        <v>769</v>
      </c>
      <c r="K423" s="17">
        <v>900.45</v>
      </c>
      <c r="L423" s="19" t="s">
        <v>375</v>
      </c>
      <c r="M423" s="13" t="s">
        <v>41</v>
      </c>
      <c r="N423" s="12"/>
    </row>
    <row r="424" spans="1:14" ht="24" x14ac:dyDescent="0.2">
      <c r="A424" s="13" t="s">
        <v>2020</v>
      </c>
      <c r="B424" s="12" t="s">
        <v>1827</v>
      </c>
      <c r="C424" s="14" t="s">
        <v>2021</v>
      </c>
      <c r="D424" s="14" t="s">
        <v>2014</v>
      </c>
      <c r="E424" s="14" t="s">
        <v>1993</v>
      </c>
      <c r="F424" s="14" t="s">
        <v>2022</v>
      </c>
      <c r="G424" s="14" t="s">
        <v>706</v>
      </c>
      <c r="H424" s="15" t="s">
        <v>2023</v>
      </c>
      <c r="I424" s="24">
        <v>0.9</v>
      </c>
      <c r="J424" s="15" t="s">
        <v>901</v>
      </c>
      <c r="K424" s="15">
        <v>1599.65</v>
      </c>
      <c r="L424" s="19" t="s">
        <v>375</v>
      </c>
      <c r="M424" s="13" t="s">
        <v>41</v>
      </c>
      <c r="N424" s="12"/>
    </row>
    <row r="425" spans="1:14" ht="24" x14ac:dyDescent="0.2">
      <c r="A425" s="13" t="s">
        <v>2024</v>
      </c>
      <c r="B425" s="12" t="s">
        <v>1827</v>
      </c>
      <c r="C425" s="14" t="s">
        <v>2025</v>
      </c>
      <c r="D425" s="14" t="s">
        <v>2026</v>
      </c>
      <c r="E425" s="14" t="s">
        <v>1993</v>
      </c>
      <c r="F425" s="14" t="s">
        <v>2022</v>
      </c>
      <c r="G425" s="14" t="s">
        <v>1021</v>
      </c>
      <c r="H425" s="15" t="s">
        <v>2027</v>
      </c>
      <c r="I425" s="24">
        <v>0.9</v>
      </c>
      <c r="J425" s="15" t="s">
        <v>2028</v>
      </c>
      <c r="K425" s="15">
        <v>5999.55</v>
      </c>
      <c r="L425" s="19" t="s">
        <v>375</v>
      </c>
      <c r="M425" s="13" t="s">
        <v>41</v>
      </c>
      <c r="N425" s="12"/>
    </row>
    <row r="426" spans="1:14" ht="24" x14ac:dyDescent="0.2">
      <c r="A426" s="13" t="s">
        <v>2029</v>
      </c>
      <c r="B426" s="12" t="s">
        <v>1827</v>
      </c>
      <c r="C426" s="14" t="s">
        <v>2030</v>
      </c>
      <c r="D426" s="14" t="s">
        <v>2031</v>
      </c>
      <c r="E426" s="14" t="s">
        <v>1993</v>
      </c>
      <c r="F426" s="14" t="s">
        <v>2022</v>
      </c>
      <c r="G426" s="14" t="s">
        <v>1206</v>
      </c>
      <c r="H426" s="15" t="s">
        <v>2032</v>
      </c>
      <c r="I426" s="24">
        <v>0.9</v>
      </c>
      <c r="J426" s="16" t="s">
        <v>727</v>
      </c>
      <c r="K426" s="17">
        <v>349.6</v>
      </c>
      <c r="L426" s="19" t="s">
        <v>375</v>
      </c>
      <c r="M426" s="13" t="s">
        <v>41</v>
      </c>
      <c r="N426" s="12"/>
    </row>
    <row r="427" spans="1:14" ht="36" x14ac:dyDescent="0.2">
      <c r="A427" s="13" t="s">
        <v>2033</v>
      </c>
      <c r="B427" s="12" t="s">
        <v>1827</v>
      </c>
      <c r="C427" s="23" t="s">
        <v>2034</v>
      </c>
      <c r="D427" s="14" t="s">
        <v>37</v>
      </c>
      <c r="E427" s="14" t="s">
        <v>2035</v>
      </c>
      <c r="F427" s="14" t="s">
        <v>2036</v>
      </c>
      <c r="G427" s="14" t="s">
        <v>2037</v>
      </c>
      <c r="H427" s="15" t="s">
        <v>651</v>
      </c>
      <c r="I427" s="16">
        <v>522</v>
      </c>
      <c r="J427" s="16" t="s">
        <v>652</v>
      </c>
      <c r="K427" s="17">
        <v>600.29999999999995</v>
      </c>
      <c r="L427" s="19" t="s">
        <v>375</v>
      </c>
      <c r="M427" s="13" t="s">
        <v>41</v>
      </c>
      <c r="N427" s="12"/>
    </row>
    <row r="428" spans="1:14" ht="36" x14ac:dyDescent="0.2">
      <c r="A428" s="13" t="s">
        <v>2038</v>
      </c>
      <c r="B428" s="12" t="s">
        <v>1827</v>
      </c>
      <c r="C428" s="14" t="s">
        <v>2039</v>
      </c>
      <c r="D428" s="14" t="s">
        <v>37</v>
      </c>
      <c r="E428" s="14" t="s">
        <v>2035</v>
      </c>
      <c r="F428" s="14" t="s">
        <v>2036</v>
      </c>
      <c r="G428" s="14" t="s">
        <v>2037</v>
      </c>
      <c r="H428" s="15" t="s">
        <v>925</v>
      </c>
      <c r="I428" s="16">
        <v>391</v>
      </c>
      <c r="J428" s="16" t="s">
        <v>926</v>
      </c>
      <c r="K428" s="17">
        <v>449.65</v>
      </c>
      <c r="L428" s="19" t="s">
        <v>375</v>
      </c>
      <c r="M428" s="13" t="s">
        <v>41</v>
      </c>
      <c r="N428" s="12"/>
    </row>
    <row r="429" spans="1:14" ht="48" x14ac:dyDescent="0.2">
      <c r="A429" s="13" t="s">
        <v>2040</v>
      </c>
      <c r="B429" s="12" t="s">
        <v>1827</v>
      </c>
      <c r="C429" s="14" t="s">
        <v>2041</v>
      </c>
      <c r="D429" s="14" t="s">
        <v>37</v>
      </c>
      <c r="E429" s="14" t="s">
        <v>2035</v>
      </c>
      <c r="F429" s="14" t="s">
        <v>2036</v>
      </c>
      <c r="G429" s="14" t="s">
        <v>2042</v>
      </c>
      <c r="H429" s="15" t="s">
        <v>778</v>
      </c>
      <c r="I429" s="16">
        <v>870</v>
      </c>
      <c r="J429" s="16" t="s">
        <v>779</v>
      </c>
      <c r="K429" s="17">
        <v>1000.5</v>
      </c>
      <c r="L429" s="19" t="s">
        <v>375</v>
      </c>
      <c r="M429" s="13" t="s">
        <v>41</v>
      </c>
      <c r="N429" s="12"/>
    </row>
    <row r="430" spans="1:14" ht="48" x14ac:dyDescent="0.2">
      <c r="A430" s="13" t="s">
        <v>2043</v>
      </c>
      <c r="B430" s="12" t="s">
        <v>1827</v>
      </c>
      <c r="C430" s="14" t="s">
        <v>2044</v>
      </c>
      <c r="D430" s="14" t="s">
        <v>37</v>
      </c>
      <c r="E430" s="14" t="s">
        <v>2035</v>
      </c>
      <c r="F430" s="14" t="s">
        <v>2036</v>
      </c>
      <c r="G430" s="14" t="s">
        <v>2042</v>
      </c>
      <c r="H430" s="15" t="s">
        <v>744</v>
      </c>
      <c r="I430" s="16">
        <v>609</v>
      </c>
      <c r="J430" s="16" t="s">
        <v>745</v>
      </c>
      <c r="K430" s="17">
        <v>700.35</v>
      </c>
      <c r="L430" s="19" t="s">
        <v>375</v>
      </c>
      <c r="M430" s="13" t="s">
        <v>41</v>
      </c>
      <c r="N430" s="12"/>
    </row>
    <row r="431" spans="1:14" ht="24" x14ac:dyDescent="0.2">
      <c r="A431" s="13" t="s">
        <v>2045</v>
      </c>
      <c r="B431" s="12" t="s">
        <v>1827</v>
      </c>
      <c r="C431" s="14" t="s">
        <v>2046</v>
      </c>
      <c r="D431" s="14" t="s">
        <v>37</v>
      </c>
      <c r="E431" s="14" t="s">
        <v>2035</v>
      </c>
      <c r="F431" s="14" t="s">
        <v>2047</v>
      </c>
      <c r="G431" s="14" t="s">
        <v>2042</v>
      </c>
      <c r="H431" s="15" t="s">
        <v>744</v>
      </c>
      <c r="I431" s="16">
        <v>609</v>
      </c>
      <c r="J431" s="16" t="s">
        <v>745</v>
      </c>
      <c r="K431" s="17">
        <v>700.35</v>
      </c>
      <c r="L431" s="19" t="s">
        <v>375</v>
      </c>
      <c r="M431" s="13" t="s">
        <v>41</v>
      </c>
      <c r="N431" s="12"/>
    </row>
    <row r="432" spans="1:14" ht="36" x14ac:dyDescent="0.2">
      <c r="A432" s="13" t="s">
        <v>2048</v>
      </c>
      <c r="B432" s="12" t="s">
        <v>1827</v>
      </c>
      <c r="C432" s="14" t="s">
        <v>2049</v>
      </c>
      <c r="D432" s="14" t="s">
        <v>37</v>
      </c>
      <c r="E432" s="14" t="s">
        <v>2050</v>
      </c>
      <c r="F432" s="14" t="s">
        <v>2051</v>
      </c>
      <c r="G432" s="14" t="s">
        <v>2052</v>
      </c>
      <c r="H432" s="15" t="s">
        <v>1256</v>
      </c>
      <c r="I432" s="16">
        <v>1304</v>
      </c>
      <c r="J432" s="15" t="s">
        <v>1257</v>
      </c>
      <c r="K432" s="15">
        <v>1499.6</v>
      </c>
      <c r="L432" s="19" t="s">
        <v>375</v>
      </c>
      <c r="M432" s="13" t="s">
        <v>41</v>
      </c>
      <c r="N432" s="12"/>
    </row>
    <row r="433" spans="1:14" ht="60" x14ac:dyDescent="0.2">
      <c r="A433" s="13" t="s">
        <v>2053</v>
      </c>
      <c r="B433" s="12" t="s">
        <v>1827</v>
      </c>
      <c r="C433" s="14" t="s">
        <v>2054</v>
      </c>
      <c r="D433" s="14" t="s">
        <v>37</v>
      </c>
      <c r="E433" s="14" t="s">
        <v>2050</v>
      </c>
      <c r="F433" s="14" t="s">
        <v>2055</v>
      </c>
      <c r="G433" s="14" t="s">
        <v>2042</v>
      </c>
      <c r="H433" s="15" t="s">
        <v>738</v>
      </c>
      <c r="I433" s="16">
        <v>1565</v>
      </c>
      <c r="J433" s="15" t="s">
        <v>739</v>
      </c>
      <c r="K433" s="15">
        <v>1799.75</v>
      </c>
      <c r="L433" s="19" t="s">
        <v>375</v>
      </c>
      <c r="M433" s="13" t="s">
        <v>41</v>
      </c>
      <c r="N433" s="12"/>
    </row>
    <row r="434" spans="1:14" ht="36" x14ac:dyDescent="0.2">
      <c r="A434" s="13" t="s">
        <v>2056</v>
      </c>
      <c r="B434" s="12" t="s">
        <v>1827</v>
      </c>
      <c r="C434" s="14" t="s">
        <v>2057</v>
      </c>
      <c r="D434" s="14" t="s">
        <v>37</v>
      </c>
      <c r="E434" s="14" t="s">
        <v>2050</v>
      </c>
      <c r="F434" s="14" t="s">
        <v>2058</v>
      </c>
      <c r="G434" s="14" t="s">
        <v>2042</v>
      </c>
      <c r="H434" s="15" t="s">
        <v>744</v>
      </c>
      <c r="I434" s="16">
        <v>609</v>
      </c>
      <c r="J434" s="16" t="s">
        <v>745</v>
      </c>
      <c r="K434" s="17">
        <v>700.35</v>
      </c>
      <c r="L434" s="19" t="s">
        <v>375</v>
      </c>
      <c r="M434" s="13" t="s">
        <v>41</v>
      </c>
      <c r="N434" s="12"/>
    </row>
    <row r="435" spans="1:14" ht="36" x14ac:dyDescent="0.2">
      <c r="A435" s="20" t="s">
        <v>2059</v>
      </c>
      <c r="B435" s="12" t="s">
        <v>1827</v>
      </c>
      <c r="C435" s="14" t="s">
        <v>2060</v>
      </c>
      <c r="D435" s="14" t="s">
        <v>37</v>
      </c>
      <c r="E435" s="14" t="s">
        <v>2050</v>
      </c>
      <c r="F435" s="14" t="s">
        <v>2058</v>
      </c>
      <c r="G435" s="14" t="s">
        <v>706</v>
      </c>
      <c r="H435" s="15" t="s">
        <v>651</v>
      </c>
      <c r="I435" s="16">
        <v>522</v>
      </c>
      <c r="J435" s="16" t="s">
        <v>652</v>
      </c>
      <c r="K435" s="17">
        <v>600.29999999999995</v>
      </c>
      <c r="L435" s="19" t="s">
        <v>375</v>
      </c>
      <c r="M435" s="13" t="s">
        <v>41</v>
      </c>
      <c r="N435" s="12"/>
    </row>
    <row r="436" spans="1:14" ht="36" x14ac:dyDescent="0.2">
      <c r="A436" s="13" t="s">
        <v>2061</v>
      </c>
      <c r="B436" s="12" t="s">
        <v>1827</v>
      </c>
      <c r="C436" s="14" t="s">
        <v>2062</v>
      </c>
      <c r="D436" s="14" t="s">
        <v>37</v>
      </c>
      <c r="E436" s="14" t="s">
        <v>2050</v>
      </c>
      <c r="F436" s="14" t="s">
        <v>2063</v>
      </c>
      <c r="G436" s="14" t="s">
        <v>2064</v>
      </c>
      <c r="H436" s="15" t="s">
        <v>2065</v>
      </c>
      <c r="I436" s="16">
        <v>13</v>
      </c>
      <c r="J436" s="16" t="s">
        <v>2066</v>
      </c>
      <c r="K436" s="17">
        <v>14.95</v>
      </c>
      <c r="L436" s="19" t="s">
        <v>375</v>
      </c>
      <c r="M436" s="13" t="s">
        <v>41</v>
      </c>
      <c r="N436" s="12"/>
    </row>
    <row r="437" spans="1:14" ht="48" x14ac:dyDescent="0.25">
      <c r="A437" s="20" t="s">
        <v>2067</v>
      </c>
      <c r="B437" s="12" t="s">
        <v>1827</v>
      </c>
      <c r="C437" s="14" t="s">
        <v>2068</v>
      </c>
      <c r="D437" s="14" t="s">
        <v>2069</v>
      </c>
      <c r="E437" s="14" t="s">
        <v>2050</v>
      </c>
      <c r="F437" s="14" t="s">
        <v>2070</v>
      </c>
      <c r="G437" s="14" t="s">
        <v>2071</v>
      </c>
      <c r="H437" s="15" t="s">
        <v>2072</v>
      </c>
      <c r="I437" s="16">
        <v>1739</v>
      </c>
      <c r="J437" s="15" t="s">
        <v>2073</v>
      </c>
      <c r="K437" s="15">
        <v>1999.85</v>
      </c>
      <c r="L437" s="16" t="s">
        <v>616</v>
      </c>
      <c r="M437" s="13" t="s">
        <v>41</v>
      </c>
      <c r="N437" s="12"/>
    </row>
    <row r="438" spans="1:14" ht="48" x14ac:dyDescent="0.25">
      <c r="A438" s="20" t="s">
        <v>2074</v>
      </c>
      <c r="B438" s="12" t="s">
        <v>1827</v>
      </c>
      <c r="C438" s="14" t="s">
        <v>2075</v>
      </c>
      <c r="D438" s="14" t="s">
        <v>2076</v>
      </c>
      <c r="E438" s="14" t="s">
        <v>2050</v>
      </c>
      <c r="F438" s="14" t="s">
        <v>2077</v>
      </c>
      <c r="G438" s="14" t="s">
        <v>2071</v>
      </c>
      <c r="H438" s="15" t="s">
        <v>2078</v>
      </c>
      <c r="I438" s="16">
        <v>1130</v>
      </c>
      <c r="J438" s="15" t="s">
        <v>2079</v>
      </c>
      <c r="K438" s="15">
        <v>1299.5</v>
      </c>
      <c r="L438" s="16" t="s">
        <v>616</v>
      </c>
      <c r="M438" s="13" t="s">
        <v>41</v>
      </c>
      <c r="N438" s="12"/>
    </row>
    <row r="439" spans="1:14" ht="60" x14ac:dyDescent="0.25">
      <c r="A439" s="13" t="s">
        <v>2080</v>
      </c>
      <c r="B439" s="12" t="s">
        <v>1827</v>
      </c>
      <c r="C439" s="14" t="s">
        <v>2081</v>
      </c>
      <c r="D439" s="14" t="s">
        <v>2082</v>
      </c>
      <c r="E439" s="14" t="s">
        <v>2050</v>
      </c>
      <c r="F439" s="14" t="s">
        <v>2083</v>
      </c>
      <c r="G439" s="14" t="s">
        <v>2084</v>
      </c>
      <c r="H439" s="15" t="s">
        <v>2085</v>
      </c>
      <c r="I439" s="16">
        <v>522</v>
      </c>
      <c r="J439" s="16" t="s">
        <v>2086</v>
      </c>
      <c r="K439" s="17">
        <v>600.29999999999995</v>
      </c>
      <c r="L439" s="16" t="s">
        <v>616</v>
      </c>
      <c r="M439" s="13" t="s">
        <v>41</v>
      </c>
      <c r="N439" s="12"/>
    </row>
    <row r="440" spans="1:14" ht="48" x14ac:dyDescent="0.2">
      <c r="A440" s="13" t="s">
        <v>2087</v>
      </c>
      <c r="B440" s="12" t="s">
        <v>1827</v>
      </c>
      <c r="C440" s="14" t="s">
        <v>2088</v>
      </c>
      <c r="D440" s="14" t="s">
        <v>37</v>
      </c>
      <c r="E440" s="14" t="s">
        <v>2050</v>
      </c>
      <c r="F440" s="14" t="s">
        <v>2089</v>
      </c>
      <c r="G440" s="14" t="s">
        <v>978</v>
      </c>
      <c r="H440" s="15" t="s">
        <v>831</v>
      </c>
      <c r="I440" s="16">
        <v>2174</v>
      </c>
      <c r="J440" s="15" t="s">
        <v>1984</v>
      </c>
      <c r="K440" s="15">
        <v>2500.1</v>
      </c>
      <c r="L440" s="19" t="s">
        <v>375</v>
      </c>
      <c r="M440" s="13" t="s">
        <v>41</v>
      </c>
      <c r="N440" s="12"/>
    </row>
    <row r="441" spans="1:14" ht="60" x14ac:dyDescent="0.2">
      <c r="A441" s="13" t="s">
        <v>2090</v>
      </c>
      <c r="B441" s="12" t="s">
        <v>1827</v>
      </c>
      <c r="C441" s="14" t="s">
        <v>2091</v>
      </c>
      <c r="D441" s="14" t="s">
        <v>37</v>
      </c>
      <c r="E441" s="14" t="s">
        <v>2050</v>
      </c>
      <c r="F441" s="14" t="s">
        <v>2092</v>
      </c>
      <c r="G441" s="14" t="s">
        <v>1713</v>
      </c>
      <c r="H441" s="15" t="s">
        <v>2093</v>
      </c>
      <c r="I441" s="16">
        <v>2.4</v>
      </c>
      <c r="J441" s="16" t="s">
        <v>2094</v>
      </c>
      <c r="K441" s="17">
        <v>2.76</v>
      </c>
      <c r="L441" s="19" t="s">
        <v>375</v>
      </c>
      <c r="M441" s="13" t="s">
        <v>41</v>
      </c>
      <c r="N441" s="12"/>
    </row>
    <row r="442" spans="1:14" ht="24" x14ac:dyDescent="0.25">
      <c r="A442" s="13" t="s">
        <v>2095</v>
      </c>
      <c r="B442" s="12" t="s">
        <v>1827</v>
      </c>
      <c r="C442" s="14" t="s">
        <v>2096</v>
      </c>
      <c r="D442" s="14" t="s">
        <v>2097</v>
      </c>
      <c r="E442" s="14" t="s">
        <v>1675</v>
      </c>
      <c r="F442" s="14" t="s">
        <v>2098</v>
      </c>
      <c r="G442" s="14" t="s">
        <v>2099</v>
      </c>
      <c r="H442" s="15" t="s">
        <v>2100</v>
      </c>
      <c r="I442" s="16">
        <v>10435</v>
      </c>
      <c r="J442" s="15" t="s">
        <v>2101</v>
      </c>
      <c r="K442" s="15">
        <v>12000.25</v>
      </c>
      <c r="L442" s="16" t="s">
        <v>449</v>
      </c>
      <c r="M442" s="13" t="s">
        <v>41</v>
      </c>
      <c r="N442" s="12"/>
    </row>
    <row r="443" spans="1:14" ht="48" x14ac:dyDescent="0.2">
      <c r="A443" s="13" t="s">
        <v>2102</v>
      </c>
      <c r="B443" s="12" t="s">
        <v>1827</v>
      </c>
      <c r="C443" s="14" t="s">
        <v>2103</v>
      </c>
      <c r="D443" s="14" t="s">
        <v>2104</v>
      </c>
      <c r="E443" s="14" t="s">
        <v>2105</v>
      </c>
      <c r="F443" s="14" t="s">
        <v>2106</v>
      </c>
      <c r="G443" s="14" t="s">
        <v>1569</v>
      </c>
      <c r="H443" s="15" t="s">
        <v>1251</v>
      </c>
      <c r="I443" s="16">
        <v>12609</v>
      </c>
      <c r="J443" s="15" t="s">
        <v>1252</v>
      </c>
      <c r="K443" s="15">
        <v>14500.35</v>
      </c>
      <c r="L443" s="19" t="s">
        <v>375</v>
      </c>
      <c r="M443" s="13" t="s">
        <v>41</v>
      </c>
      <c r="N443" s="12"/>
    </row>
    <row r="444" spans="1:14" ht="48" x14ac:dyDescent="0.25">
      <c r="A444" s="13" t="s">
        <v>2107</v>
      </c>
      <c r="B444" s="12" t="s">
        <v>1827</v>
      </c>
      <c r="C444" s="14" t="s">
        <v>2108</v>
      </c>
      <c r="D444" s="14" t="s">
        <v>2109</v>
      </c>
      <c r="E444" s="14" t="s">
        <v>1675</v>
      </c>
      <c r="F444" s="14" t="s">
        <v>2110</v>
      </c>
      <c r="G444" s="14" t="s">
        <v>2111</v>
      </c>
      <c r="H444" s="15" t="s">
        <v>2112</v>
      </c>
      <c r="I444" s="16">
        <v>522</v>
      </c>
      <c r="J444" s="16" t="s">
        <v>2113</v>
      </c>
      <c r="K444" s="17">
        <v>600.29999999999995</v>
      </c>
      <c r="L444" s="16" t="s">
        <v>616</v>
      </c>
      <c r="M444" s="13" t="s">
        <v>41</v>
      </c>
      <c r="N444" s="12"/>
    </row>
    <row r="445" spans="1:14" ht="72" x14ac:dyDescent="0.25">
      <c r="A445" s="13" t="s">
        <v>2114</v>
      </c>
      <c r="B445" s="12" t="s">
        <v>1827</v>
      </c>
      <c r="C445" s="14" t="s">
        <v>2115</v>
      </c>
      <c r="D445" s="14" t="s">
        <v>2116</v>
      </c>
      <c r="E445" s="14" t="s">
        <v>2117</v>
      </c>
      <c r="F445" s="14" t="s">
        <v>2118</v>
      </c>
      <c r="G445" s="14" t="s">
        <v>37</v>
      </c>
      <c r="H445" s="15" t="s">
        <v>2119</v>
      </c>
      <c r="I445" s="16">
        <v>566.12</v>
      </c>
      <c r="J445" s="16" t="s">
        <v>2120</v>
      </c>
      <c r="K445" s="15">
        <v>685</v>
      </c>
      <c r="L445" s="16" t="s">
        <v>1881</v>
      </c>
      <c r="M445" s="13" t="s">
        <v>41</v>
      </c>
      <c r="N445" s="12"/>
    </row>
    <row r="446" spans="1:14" ht="60" x14ac:dyDescent="0.25">
      <c r="A446" s="13" t="s">
        <v>2121</v>
      </c>
      <c r="B446" s="12" t="s">
        <v>1827</v>
      </c>
      <c r="C446" s="14" t="s">
        <v>2122</v>
      </c>
      <c r="D446" s="14" t="s">
        <v>2116</v>
      </c>
      <c r="E446" s="14" t="s">
        <v>2117</v>
      </c>
      <c r="F446" s="14" t="s">
        <v>2123</v>
      </c>
      <c r="G446" s="14" t="s">
        <v>37</v>
      </c>
      <c r="H446" s="15" t="s">
        <v>2124</v>
      </c>
      <c r="I446" s="16">
        <v>648.76</v>
      </c>
      <c r="J446" s="16" t="s">
        <v>2125</v>
      </c>
      <c r="K446" s="15">
        <v>784.99</v>
      </c>
      <c r="L446" s="16" t="s">
        <v>1881</v>
      </c>
      <c r="M446" s="13" t="s">
        <v>41</v>
      </c>
      <c r="N446" s="12"/>
    </row>
    <row r="447" spans="1:14" ht="108" x14ac:dyDescent="0.25">
      <c r="A447" s="13" t="s">
        <v>2126</v>
      </c>
      <c r="B447" s="12" t="s">
        <v>1827</v>
      </c>
      <c r="C447" s="14" t="s">
        <v>2127</v>
      </c>
      <c r="D447" s="14" t="s">
        <v>2128</v>
      </c>
      <c r="E447" s="14" t="s">
        <v>2129</v>
      </c>
      <c r="F447" s="14" t="s">
        <v>2130</v>
      </c>
      <c r="G447" s="14" t="s">
        <v>37</v>
      </c>
      <c r="H447" s="15" t="s">
        <v>2131</v>
      </c>
      <c r="I447" s="16">
        <v>86.78</v>
      </c>
      <c r="J447" s="16" t="s">
        <v>2132</v>
      </c>
      <c r="K447" s="15">
        <v>105</v>
      </c>
      <c r="L447" s="16" t="s">
        <v>1881</v>
      </c>
      <c r="M447" s="13" t="s">
        <v>41</v>
      </c>
      <c r="N447" s="12"/>
    </row>
    <row r="448" spans="1:14" ht="60" x14ac:dyDescent="0.25">
      <c r="A448" s="13" t="s">
        <v>2133</v>
      </c>
      <c r="B448" s="12" t="s">
        <v>2133</v>
      </c>
      <c r="C448" s="14" t="s">
        <v>2134</v>
      </c>
      <c r="D448" s="14" t="s">
        <v>321</v>
      </c>
      <c r="E448" s="14" t="s">
        <v>2135</v>
      </c>
      <c r="F448" s="14" t="s">
        <v>2135</v>
      </c>
      <c r="G448" s="14" t="s">
        <v>2135</v>
      </c>
      <c r="H448" s="25" t="s">
        <v>2136</v>
      </c>
      <c r="I448" s="26" t="s">
        <v>2137</v>
      </c>
      <c r="J448" s="25"/>
      <c r="K448" s="25"/>
      <c r="L448" s="27"/>
      <c r="M448" s="28" t="s">
        <v>41</v>
      </c>
      <c r="N448" s="12"/>
    </row>
    <row r="449" spans="14:14" ht="12" x14ac:dyDescent="0.25">
      <c r="N449" s="12"/>
    </row>
    <row r="450" spans="14:14" ht="12" x14ac:dyDescent="0.25">
      <c r="N450" s="12"/>
    </row>
  </sheetData>
  <sheetProtection algorithmName="SHA-512" hashValue="mWYDa/xknJB/f6aCbTz+yppINtMlfTlETtmUQv75zd5wnz6DRLqsSAKMjQm+mZXWoHwLLxmnTL5TkVgLVoQGeA==" saltValue="WbOkTWTu9WzusYsT74DvFg==" spinCount="100000"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dimension ref="A1:F448"/>
  <sheetViews>
    <sheetView workbookViewId="0">
      <selection activeCell="B10" sqref="B10"/>
    </sheetView>
  </sheetViews>
  <sheetFormatPr defaultColWidth="9.140625" defaultRowHeight="15" x14ac:dyDescent="0.25"/>
  <cols>
    <col min="1" max="1" width="11.140625" style="33" bestFit="1" customWidth="1"/>
    <col min="2" max="2" width="21.85546875" style="35" customWidth="1"/>
    <col min="3" max="3" width="2.7109375" style="40" customWidth="1"/>
    <col min="4" max="5" width="8.85546875" customWidth="1"/>
    <col min="6" max="16384" width="9.140625" style="34"/>
  </cols>
  <sheetData>
    <row r="1" spans="1:6" ht="15.75" thickBot="1" x14ac:dyDescent="0.3">
      <c r="A1" s="5" t="s">
        <v>17</v>
      </c>
      <c r="B1" s="5" t="s">
        <v>19</v>
      </c>
      <c r="C1" s="39"/>
    </row>
    <row r="2" spans="1:6" x14ac:dyDescent="0.25">
      <c r="A2" s="33" t="s">
        <v>33</v>
      </c>
      <c r="B2" s="35" t="s">
        <v>35</v>
      </c>
      <c r="F2" s="66"/>
    </row>
    <row r="3" spans="1:6" x14ac:dyDescent="0.25">
      <c r="A3" s="33" t="s">
        <v>42</v>
      </c>
      <c r="B3" s="35" t="s">
        <v>43</v>
      </c>
    </row>
    <row r="4" spans="1:6" x14ac:dyDescent="0.25">
      <c r="A4" s="33" t="s">
        <v>47</v>
      </c>
      <c r="B4" s="35" t="s">
        <v>48</v>
      </c>
    </row>
    <row r="5" spans="1:6" ht="24" x14ac:dyDescent="0.25">
      <c r="A5" s="33" t="s">
        <v>52</v>
      </c>
      <c r="B5" s="35" t="s">
        <v>53</v>
      </c>
    </row>
    <row r="6" spans="1:6" ht="36" x14ac:dyDescent="0.25">
      <c r="A6" s="33" t="s">
        <v>54</v>
      </c>
      <c r="B6" s="35" t="s">
        <v>55</v>
      </c>
    </row>
    <row r="7" spans="1:6" ht="36" x14ac:dyDescent="0.25">
      <c r="A7" s="33" t="s">
        <v>58</v>
      </c>
      <c r="B7" s="35" t="s">
        <v>59</v>
      </c>
    </row>
    <row r="8" spans="1:6" x14ac:dyDescent="0.25">
      <c r="A8" s="33" t="s">
        <v>62</v>
      </c>
      <c r="B8" s="35" t="s">
        <v>63</v>
      </c>
    </row>
    <row r="9" spans="1:6" ht="24" x14ac:dyDescent="0.25">
      <c r="A9" s="33" t="s">
        <v>64</v>
      </c>
      <c r="B9" s="35" t="s">
        <v>65</v>
      </c>
    </row>
    <row r="10" spans="1:6" ht="36" x14ac:dyDescent="0.25">
      <c r="A10" s="33" t="s">
        <v>70</v>
      </c>
      <c r="B10" s="35" t="s">
        <v>71</v>
      </c>
    </row>
    <row r="11" spans="1:6" ht="24" x14ac:dyDescent="0.25">
      <c r="A11" s="33" t="s">
        <v>74</v>
      </c>
      <c r="B11" s="35" t="s">
        <v>75</v>
      </c>
    </row>
    <row r="12" spans="1:6" ht="24" x14ac:dyDescent="0.25">
      <c r="A12" s="33" t="s">
        <v>79</v>
      </c>
      <c r="B12" s="35" t="s">
        <v>80</v>
      </c>
    </row>
    <row r="13" spans="1:6" ht="48" x14ac:dyDescent="0.25">
      <c r="A13" s="33" t="s">
        <v>84</v>
      </c>
      <c r="B13" s="35" t="s">
        <v>85</v>
      </c>
    </row>
    <row r="14" spans="1:6" x14ac:dyDescent="0.25">
      <c r="A14" s="33" t="s">
        <v>89</v>
      </c>
      <c r="B14" s="35" t="s">
        <v>90</v>
      </c>
    </row>
    <row r="15" spans="1:6" ht="24" x14ac:dyDescent="0.25">
      <c r="A15" s="33" t="s">
        <v>92</v>
      </c>
      <c r="B15" s="35" t="s">
        <v>93</v>
      </c>
    </row>
    <row r="16" spans="1:6" x14ac:dyDescent="0.25">
      <c r="A16" s="33" t="s">
        <v>97</v>
      </c>
      <c r="B16" s="35" t="s">
        <v>98</v>
      </c>
    </row>
    <row r="17" spans="1:2" x14ac:dyDescent="0.25">
      <c r="A17" s="33" t="s">
        <v>102</v>
      </c>
      <c r="B17" s="35" t="s">
        <v>103</v>
      </c>
    </row>
    <row r="18" spans="1:2" ht="24" x14ac:dyDescent="0.25">
      <c r="A18" s="33" t="s">
        <v>108</v>
      </c>
      <c r="B18" s="35" t="s">
        <v>109</v>
      </c>
    </row>
    <row r="19" spans="1:2" ht="24" x14ac:dyDescent="0.25">
      <c r="A19" s="33" t="s">
        <v>112</v>
      </c>
      <c r="B19" s="35" t="s">
        <v>113</v>
      </c>
    </row>
    <row r="20" spans="1:2" x14ac:dyDescent="0.25">
      <c r="A20" s="33" t="s">
        <v>117</v>
      </c>
      <c r="B20" s="35" t="s">
        <v>118</v>
      </c>
    </row>
    <row r="21" spans="1:2" ht="24" x14ac:dyDescent="0.25">
      <c r="A21" s="33" t="s">
        <v>122</v>
      </c>
      <c r="B21" s="35" t="s">
        <v>123</v>
      </c>
    </row>
    <row r="22" spans="1:2" x14ac:dyDescent="0.25">
      <c r="A22" s="33" t="s">
        <v>125</v>
      </c>
      <c r="B22" s="35" t="s">
        <v>126</v>
      </c>
    </row>
    <row r="23" spans="1:2" ht="24" x14ac:dyDescent="0.25">
      <c r="A23" s="33" t="s">
        <v>128</v>
      </c>
      <c r="B23" s="35" t="s">
        <v>129</v>
      </c>
    </row>
    <row r="24" spans="1:2" ht="24" x14ac:dyDescent="0.25">
      <c r="A24" s="36" t="s">
        <v>131</v>
      </c>
      <c r="B24" s="35" t="s">
        <v>132</v>
      </c>
    </row>
    <row r="25" spans="1:2" x14ac:dyDescent="0.25">
      <c r="A25" s="33" t="s">
        <v>136</v>
      </c>
      <c r="B25" s="35" t="s">
        <v>137</v>
      </c>
    </row>
    <row r="26" spans="1:2" x14ac:dyDescent="0.25">
      <c r="A26" s="33" t="s">
        <v>139</v>
      </c>
      <c r="B26" s="35" t="s">
        <v>140</v>
      </c>
    </row>
    <row r="27" spans="1:2" x14ac:dyDescent="0.25">
      <c r="A27" s="33" t="s">
        <v>144</v>
      </c>
      <c r="B27" s="35" t="s">
        <v>145</v>
      </c>
    </row>
    <row r="28" spans="1:2" x14ac:dyDescent="0.25">
      <c r="A28" s="33" t="s">
        <v>150</v>
      </c>
      <c r="B28" s="35" t="s">
        <v>151</v>
      </c>
    </row>
    <row r="29" spans="1:2" x14ac:dyDescent="0.25">
      <c r="A29" s="33" t="s">
        <v>154</v>
      </c>
      <c r="B29" s="35" t="s">
        <v>155</v>
      </c>
    </row>
    <row r="30" spans="1:2" ht="24" x14ac:dyDescent="0.25">
      <c r="A30" s="33" t="s">
        <v>159</v>
      </c>
      <c r="B30" s="35" t="s">
        <v>160</v>
      </c>
    </row>
    <row r="31" spans="1:2" ht="24" x14ac:dyDescent="0.25">
      <c r="A31" s="33" t="s">
        <v>162</v>
      </c>
      <c r="B31" s="35" t="s">
        <v>163</v>
      </c>
    </row>
    <row r="32" spans="1:2" ht="24" x14ac:dyDescent="0.25">
      <c r="A32" s="33" t="s">
        <v>167</v>
      </c>
      <c r="B32" s="35" t="s">
        <v>168</v>
      </c>
    </row>
    <row r="33" spans="1:2" ht="36" x14ac:dyDescent="0.25">
      <c r="A33" s="33" t="s">
        <v>172</v>
      </c>
      <c r="B33" s="35" t="s">
        <v>173</v>
      </c>
    </row>
    <row r="34" spans="1:2" ht="36" x14ac:dyDescent="0.25">
      <c r="A34" s="33" t="s">
        <v>177</v>
      </c>
      <c r="B34" s="35" t="s">
        <v>178</v>
      </c>
    </row>
    <row r="35" spans="1:2" ht="36" x14ac:dyDescent="0.25">
      <c r="A35" s="33" t="s">
        <v>182</v>
      </c>
      <c r="B35" s="35" t="s">
        <v>183</v>
      </c>
    </row>
    <row r="36" spans="1:2" ht="48" x14ac:dyDescent="0.25">
      <c r="A36" s="33" t="s">
        <v>185</v>
      </c>
      <c r="B36" s="35" t="s">
        <v>186</v>
      </c>
    </row>
    <row r="37" spans="1:2" ht="36" x14ac:dyDescent="0.25">
      <c r="A37" s="33" t="s">
        <v>188</v>
      </c>
      <c r="B37" s="35" t="s">
        <v>189</v>
      </c>
    </row>
    <row r="38" spans="1:2" ht="36" x14ac:dyDescent="0.25">
      <c r="A38" s="33" t="s">
        <v>191</v>
      </c>
      <c r="B38" s="35" t="s">
        <v>192</v>
      </c>
    </row>
    <row r="39" spans="1:2" ht="36" x14ac:dyDescent="0.25">
      <c r="A39" s="33" t="s">
        <v>194</v>
      </c>
      <c r="B39" s="35" t="s">
        <v>195</v>
      </c>
    </row>
    <row r="40" spans="1:2" ht="48" x14ac:dyDescent="0.25">
      <c r="A40" s="33" t="s">
        <v>197</v>
      </c>
      <c r="B40" s="35" t="s">
        <v>198</v>
      </c>
    </row>
    <row r="41" spans="1:2" ht="48" x14ac:dyDescent="0.25">
      <c r="A41" s="33" t="s">
        <v>201</v>
      </c>
      <c r="B41" s="35" t="s">
        <v>202</v>
      </c>
    </row>
    <row r="42" spans="1:2" ht="36" x14ac:dyDescent="0.25">
      <c r="A42" s="33" t="s">
        <v>204</v>
      </c>
      <c r="B42" s="35" t="s">
        <v>205</v>
      </c>
    </row>
    <row r="43" spans="1:2" ht="36" x14ac:dyDescent="0.25">
      <c r="A43" s="33" t="s">
        <v>207</v>
      </c>
      <c r="B43" s="35" t="s">
        <v>208</v>
      </c>
    </row>
    <row r="44" spans="1:2" ht="48" x14ac:dyDescent="0.25">
      <c r="A44" s="33" t="s">
        <v>210</v>
      </c>
      <c r="B44" s="35" t="s">
        <v>211</v>
      </c>
    </row>
    <row r="45" spans="1:2" x14ac:dyDescent="0.25">
      <c r="A45" s="33" t="s">
        <v>215</v>
      </c>
      <c r="B45" s="35" t="s">
        <v>216</v>
      </c>
    </row>
    <row r="46" spans="1:2" ht="24" x14ac:dyDescent="0.25">
      <c r="A46" s="33" t="s">
        <v>220</v>
      </c>
      <c r="B46" s="35" t="s">
        <v>221</v>
      </c>
    </row>
    <row r="47" spans="1:2" x14ac:dyDescent="0.25">
      <c r="A47" s="33" t="s">
        <v>225</v>
      </c>
      <c r="B47" s="35" t="s">
        <v>226</v>
      </c>
    </row>
    <row r="48" spans="1:2" x14ac:dyDescent="0.25">
      <c r="A48" s="33" t="s">
        <v>231</v>
      </c>
      <c r="B48" s="35" t="s">
        <v>232</v>
      </c>
    </row>
    <row r="49" spans="1:2" x14ac:dyDescent="0.25">
      <c r="A49" s="33" t="s">
        <v>235</v>
      </c>
      <c r="B49" s="35" t="s">
        <v>236</v>
      </c>
    </row>
    <row r="50" spans="1:2" x14ac:dyDescent="0.25">
      <c r="A50" s="36" t="s">
        <v>240</v>
      </c>
      <c r="B50" s="35" t="s">
        <v>241</v>
      </c>
    </row>
    <row r="51" spans="1:2" ht="24" x14ac:dyDescent="0.25">
      <c r="A51" s="36" t="s">
        <v>244</v>
      </c>
      <c r="B51" s="35" t="s">
        <v>245</v>
      </c>
    </row>
    <row r="52" spans="1:2" x14ac:dyDescent="0.25">
      <c r="A52" s="33" t="s">
        <v>246</v>
      </c>
      <c r="B52" s="35" t="s">
        <v>247</v>
      </c>
    </row>
    <row r="53" spans="1:2" x14ac:dyDescent="0.25">
      <c r="A53" s="33" t="s">
        <v>249</v>
      </c>
      <c r="B53" s="35" t="s">
        <v>250</v>
      </c>
    </row>
    <row r="54" spans="1:2" ht="24" x14ac:dyDescent="0.25">
      <c r="A54" s="33" t="s">
        <v>253</v>
      </c>
      <c r="B54" s="35" t="s">
        <v>254</v>
      </c>
    </row>
    <row r="55" spans="1:2" x14ac:dyDescent="0.25">
      <c r="A55" s="33" t="s">
        <v>258</v>
      </c>
      <c r="B55" s="35" t="s">
        <v>259</v>
      </c>
    </row>
    <row r="56" spans="1:2" x14ac:dyDescent="0.25">
      <c r="A56" s="33" t="s">
        <v>263</v>
      </c>
      <c r="B56" s="35" t="s">
        <v>264</v>
      </c>
    </row>
    <row r="57" spans="1:2" x14ac:dyDescent="0.25">
      <c r="A57" s="36" t="s">
        <v>268</v>
      </c>
      <c r="B57" s="35" t="s">
        <v>269</v>
      </c>
    </row>
    <row r="58" spans="1:2" x14ac:dyDescent="0.25">
      <c r="A58" s="33" t="s">
        <v>273</v>
      </c>
      <c r="B58" s="35" t="s">
        <v>274</v>
      </c>
    </row>
    <row r="59" spans="1:2" x14ac:dyDescent="0.25">
      <c r="A59" s="33" t="s">
        <v>277</v>
      </c>
      <c r="B59" s="35" t="s">
        <v>278</v>
      </c>
    </row>
    <row r="60" spans="1:2" ht="24" x14ac:dyDescent="0.25">
      <c r="A60" s="36" t="s">
        <v>281</v>
      </c>
      <c r="B60" s="35" t="s">
        <v>282</v>
      </c>
    </row>
    <row r="61" spans="1:2" ht="24" x14ac:dyDescent="0.25">
      <c r="A61" s="36" t="s">
        <v>286</v>
      </c>
      <c r="B61" s="35" t="s">
        <v>287</v>
      </c>
    </row>
    <row r="62" spans="1:2" ht="24" x14ac:dyDescent="0.25">
      <c r="A62" s="33" t="s">
        <v>290</v>
      </c>
      <c r="B62" s="35" t="s">
        <v>291</v>
      </c>
    </row>
    <row r="63" spans="1:2" ht="24" x14ac:dyDescent="0.25">
      <c r="A63" s="33" t="s">
        <v>294</v>
      </c>
      <c r="B63" s="35" t="s">
        <v>295</v>
      </c>
    </row>
    <row r="64" spans="1:2" ht="24" x14ac:dyDescent="0.25">
      <c r="A64" s="33" t="s">
        <v>297</v>
      </c>
      <c r="B64" s="35" t="s">
        <v>298</v>
      </c>
    </row>
    <row r="65" spans="1:2" x14ac:dyDescent="0.25">
      <c r="A65" s="33" t="s">
        <v>301</v>
      </c>
      <c r="B65" s="35" t="s">
        <v>302</v>
      </c>
    </row>
    <row r="66" spans="1:2" ht="24" x14ac:dyDescent="0.25">
      <c r="A66" s="33" t="s">
        <v>304</v>
      </c>
      <c r="B66" s="35" t="s">
        <v>305</v>
      </c>
    </row>
    <row r="67" spans="1:2" ht="24" x14ac:dyDescent="0.25">
      <c r="A67" s="33" t="s">
        <v>309</v>
      </c>
      <c r="B67" s="35" t="s">
        <v>310</v>
      </c>
    </row>
    <row r="68" spans="1:2" x14ac:dyDescent="0.25">
      <c r="A68" s="33" t="s">
        <v>313</v>
      </c>
      <c r="B68" s="35" t="s">
        <v>314</v>
      </c>
    </row>
    <row r="69" spans="1:2" x14ac:dyDescent="0.25">
      <c r="A69" s="36" t="s">
        <v>318</v>
      </c>
      <c r="B69" s="35" t="s">
        <v>319</v>
      </c>
    </row>
    <row r="70" spans="1:2" ht="24" x14ac:dyDescent="0.25">
      <c r="A70" s="33" t="s">
        <v>324</v>
      </c>
      <c r="B70" s="35" t="s">
        <v>325</v>
      </c>
    </row>
    <row r="71" spans="1:2" ht="24" x14ac:dyDescent="0.25">
      <c r="A71" s="33" t="s">
        <v>329</v>
      </c>
      <c r="B71" s="35" t="s">
        <v>330</v>
      </c>
    </row>
    <row r="72" spans="1:2" x14ac:dyDescent="0.25">
      <c r="A72" s="33" t="s">
        <v>333</v>
      </c>
      <c r="B72" s="35" t="s">
        <v>334</v>
      </c>
    </row>
    <row r="73" spans="1:2" ht="24" x14ac:dyDescent="0.25">
      <c r="A73" s="33" t="s">
        <v>335</v>
      </c>
      <c r="B73" s="35" t="s">
        <v>336</v>
      </c>
    </row>
    <row r="74" spans="1:2" x14ac:dyDescent="0.25">
      <c r="A74" s="33" t="s">
        <v>337</v>
      </c>
      <c r="B74" s="35" t="s">
        <v>338</v>
      </c>
    </row>
    <row r="75" spans="1:2" ht="24" x14ac:dyDescent="0.25">
      <c r="A75" s="33" t="s">
        <v>340</v>
      </c>
      <c r="B75" s="35" t="s">
        <v>341</v>
      </c>
    </row>
    <row r="76" spans="1:2" ht="24" x14ac:dyDescent="0.25">
      <c r="A76" s="33" t="s">
        <v>344</v>
      </c>
      <c r="B76" s="35" t="s">
        <v>345</v>
      </c>
    </row>
    <row r="77" spans="1:2" ht="24" x14ac:dyDescent="0.25">
      <c r="A77" s="33" t="s">
        <v>346</v>
      </c>
      <c r="B77" s="35" t="s">
        <v>347</v>
      </c>
    </row>
    <row r="78" spans="1:2" ht="24" x14ac:dyDescent="0.25">
      <c r="A78" s="33" t="s">
        <v>350</v>
      </c>
      <c r="B78" s="35" t="s">
        <v>351</v>
      </c>
    </row>
    <row r="79" spans="1:2" ht="24" x14ac:dyDescent="0.25">
      <c r="A79" s="33" t="s">
        <v>354</v>
      </c>
      <c r="B79" s="35" t="s">
        <v>355</v>
      </c>
    </row>
    <row r="80" spans="1:2" ht="24" x14ac:dyDescent="0.25">
      <c r="A80" s="33" t="s">
        <v>356</v>
      </c>
      <c r="B80" s="35" t="s">
        <v>357</v>
      </c>
    </row>
    <row r="81" spans="1:2" x14ac:dyDescent="0.25">
      <c r="A81" s="33" t="s">
        <v>360</v>
      </c>
      <c r="B81" s="35" t="s">
        <v>361</v>
      </c>
    </row>
    <row r="82" spans="1:2" x14ac:dyDescent="0.25">
      <c r="A82" s="33" t="s">
        <v>364</v>
      </c>
      <c r="B82" s="35" t="s">
        <v>365</v>
      </c>
    </row>
    <row r="83" spans="1:2" x14ac:dyDescent="0.25">
      <c r="A83" s="33" t="s">
        <v>369</v>
      </c>
      <c r="B83" s="35" t="s">
        <v>370</v>
      </c>
    </row>
    <row r="84" spans="1:2" ht="60" x14ac:dyDescent="0.25">
      <c r="A84" s="33" t="s">
        <v>376</v>
      </c>
      <c r="B84" s="35" t="s">
        <v>378</v>
      </c>
    </row>
    <row r="85" spans="1:2" x14ac:dyDescent="0.25">
      <c r="A85" s="33" t="s">
        <v>383</v>
      </c>
      <c r="B85" s="35" t="s">
        <v>384</v>
      </c>
    </row>
    <row r="86" spans="1:2" x14ac:dyDescent="0.25">
      <c r="A86" s="33" t="s">
        <v>388</v>
      </c>
      <c r="B86" s="35" t="s">
        <v>389</v>
      </c>
    </row>
    <row r="87" spans="1:2" ht="24" x14ac:dyDescent="0.25">
      <c r="A87" s="33" t="s">
        <v>396</v>
      </c>
      <c r="B87" s="35" t="s">
        <v>397</v>
      </c>
    </row>
    <row r="88" spans="1:2" ht="24" x14ac:dyDescent="0.25">
      <c r="A88" s="33" t="s">
        <v>401</v>
      </c>
      <c r="B88" s="35" t="s">
        <v>402</v>
      </c>
    </row>
    <row r="89" spans="1:2" x14ac:dyDescent="0.25">
      <c r="A89" s="33" t="s">
        <v>406</v>
      </c>
      <c r="B89" s="35" t="s">
        <v>407</v>
      </c>
    </row>
    <row r="90" spans="1:2" x14ac:dyDescent="0.25">
      <c r="A90" s="33" t="s">
        <v>410</v>
      </c>
      <c r="B90" s="35" t="s">
        <v>411</v>
      </c>
    </row>
    <row r="91" spans="1:2" ht="24" x14ac:dyDescent="0.25">
      <c r="A91" s="33" t="s">
        <v>414</v>
      </c>
      <c r="B91" s="35" t="s">
        <v>415</v>
      </c>
    </row>
    <row r="92" spans="1:2" ht="36" x14ac:dyDescent="0.25">
      <c r="A92" s="33" t="s">
        <v>421</v>
      </c>
      <c r="B92" s="35" t="s">
        <v>422</v>
      </c>
    </row>
    <row r="93" spans="1:2" ht="36" x14ac:dyDescent="0.25">
      <c r="A93" s="33" t="s">
        <v>425</v>
      </c>
      <c r="B93" s="35" t="s">
        <v>426</v>
      </c>
    </row>
    <row r="94" spans="1:2" ht="36" x14ac:dyDescent="0.25">
      <c r="A94" s="33" t="s">
        <v>428</v>
      </c>
      <c r="B94" s="35" t="s">
        <v>429</v>
      </c>
    </row>
    <row r="95" spans="1:2" ht="36" x14ac:dyDescent="0.25">
      <c r="A95" s="33" t="s">
        <v>431</v>
      </c>
      <c r="B95" s="35" t="s">
        <v>432</v>
      </c>
    </row>
    <row r="96" spans="1:2" x14ac:dyDescent="0.25">
      <c r="A96" s="33" t="s">
        <v>436</v>
      </c>
      <c r="B96" s="35" t="s">
        <v>437</v>
      </c>
    </row>
    <row r="97" spans="1:2" x14ac:dyDescent="0.25">
      <c r="A97" s="36" t="s">
        <v>443</v>
      </c>
      <c r="B97" s="35" t="s">
        <v>444</v>
      </c>
    </row>
    <row r="98" spans="1:2" x14ac:dyDescent="0.25">
      <c r="A98" s="33" t="s">
        <v>450</v>
      </c>
      <c r="B98" s="35" t="s">
        <v>451</v>
      </c>
    </row>
    <row r="99" spans="1:2" ht="36" x14ac:dyDescent="0.25">
      <c r="A99" s="33" t="s">
        <v>456</v>
      </c>
      <c r="B99" s="35" t="s">
        <v>458</v>
      </c>
    </row>
    <row r="100" spans="1:2" ht="48" x14ac:dyDescent="0.25">
      <c r="A100" s="33" t="s">
        <v>464</v>
      </c>
      <c r="B100" s="35" t="s">
        <v>465</v>
      </c>
    </row>
    <row r="101" spans="1:2" ht="48" x14ac:dyDescent="0.25">
      <c r="A101" s="33" t="s">
        <v>470</v>
      </c>
      <c r="B101" s="35" t="s">
        <v>471</v>
      </c>
    </row>
    <row r="102" spans="1:2" ht="84" x14ac:dyDescent="0.25">
      <c r="A102" s="33" t="s">
        <v>475</v>
      </c>
      <c r="B102" s="35" t="s">
        <v>476</v>
      </c>
    </row>
    <row r="103" spans="1:2" ht="84" x14ac:dyDescent="0.25">
      <c r="A103" s="36" t="s">
        <v>480</v>
      </c>
      <c r="B103" s="35" t="s">
        <v>481</v>
      </c>
    </row>
    <row r="104" spans="1:2" ht="36" x14ac:dyDescent="0.25">
      <c r="A104" s="33" t="s">
        <v>484</v>
      </c>
      <c r="B104" s="35" t="s">
        <v>485</v>
      </c>
    </row>
    <row r="105" spans="1:2" ht="24" x14ac:dyDescent="0.25">
      <c r="A105" s="33" t="s">
        <v>489</v>
      </c>
      <c r="B105" s="35" t="s">
        <v>490</v>
      </c>
    </row>
    <row r="106" spans="1:2" ht="24" x14ac:dyDescent="0.25">
      <c r="A106" s="33" t="s">
        <v>495</v>
      </c>
      <c r="B106" s="35" t="s">
        <v>496</v>
      </c>
    </row>
    <row r="107" spans="1:2" ht="36" x14ac:dyDescent="0.25">
      <c r="A107" s="33" t="s">
        <v>500</v>
      </c>
      <c r="B107" s="35" t="s">
        <v>501</v>
      </c>
    </row>
    <row r="108" spans="1:2" x14ac:dyDescent="0.25">
      <c r="A108" s="33" t="s">
        <v>505</v>
      </c>
      <c r="B108" s="35" t="s">
        <v>506</v>
      </c>
    </row>
    <row r="109" spans="1:2" x14ac:dyDescent="0.25">
      <c r="A109" s="33" t="s">
        <v>509</v>
      </c>
      <c r="B109" s="35" t="s">
        <v>510</v>
      </c>
    </row>
    <row r="110" spans="1:2" ht="36" x14ac:dyDescent="0.25">
      <c r="A110" s="36" t="s">
        <v>513</v>
      </c>
      <c r="B110" s="35" t="s">
        <v>514</v>
      </c>
    </row>
    <row r="111" spans="1:2" ht="48" x14ac:dyDescent="0.25">
      <c r="A111" s="33" t="s">
        <v>519</v>
      </c>
      <c r="B111" s="35" t="s">
        <v>520</v>
      </c>
    </row>
    <row r="112" spans="1:2" ht="48" x14ac:dyDescent="0.25">
      <c r="A112" s="33" t="s">
        <v>522</v>
      </c>
      <c r="B112" s="35" t="s">
        <v>523</v>
      </c>
    </row>
    <row r="113" spans="1:2" x14ac:dyDescent="0.25">
      <c r="A113" s="33" t="s">
        <v>527</v>
      </c>
      <c r="B113" s="35" t="s">
        <v>528</v>
      </c>
    </row>
    <row r="114" spans="1:2" x14ac:dyDescent="0.25">
      <c r="A114" s="33" t="s">
        <v>534</v>
      </c>
      <c r="B114" s="35" t="s">
        <v>535</v>
      </c>
    </row>
    <row r="115" spans="1:2" x14ac:dyDescent="0.25">
      <c r="A115" s="33" t="s">
        <v>539</v>
      </c>
      <c r="B115" s="35" t="s">
        <v>540</v>
      </c>
    </row>
    <row r="116" spans="1:2" ht="24" x14ac:dyDescent="0.25">
      <c r="A116" s="33" t="s">
        <v>544</v>
      </c>
      <c r="B116" s="35" t="s">
        <v>545</v>
      </c>
    </row>
    <row r="117" spans="1:2" x14ac:dyDescent="0.25">
      <c r="A117" s="33" t="s">
        <v>550</v>
      </c>
      <c r="B117" s="35" t="s">
        <v>551</v>
      </c>
    </row>
    <row r="118" spans="1:2" ht="60" x14ac:dyDescent="0.25">
      <c r="A118" s="33" t="s">
        <v>553</v>
      </c>
      <c r="B118" s="35" t="s">
        <v>554</v>
      </c>
    </row>
    <row r="119" spans="1:2" x14ac:dyDescent="0.25">
      <c r="A119" s="33" t="s">
        <v>555</v>
      </c>
      <c r="B119" s="35" t="s">
        <v>556</v>
      </c>
    </row>
    <row r="120" spans="1:2" ht="24" x14ac:dyDescent="0.25">
      <c r="A120" s="33" t="s">
        <v>558</v>
      </c>
      <c r="B120" s="35" t="s">
        <v>559</v>
      </c>
    </row>
    <row r="121" spans="1:2" x14ac:dyDescent="0.25">
      <c r="A121" s="33" t="s">
        <v>562</v>
      </c>
      <c r="B121" s="35" t="s">
        <v>528</v>
      </c>
    </row>
    <row r="122" spans="1:2" x14ac:dyDescent="0.25">
      <c r="A122" s="33" t="s">
        <v>564</v>
      </c>
      <c r="B122" s="35" t="s">
        <v>565</v>
      </c>
    </row>
    <row r="123" spans="1:2" x14ac:dyDescent="0.25">
      <c r="A123" s="33" t="s">
        <v>569</v>
      </c>
      <c r="B123" s="35" t="s">
        <v>535</v>
      </c>
    </row>
    <row r="124" spans="1:2" x14ac:dyDescent="0.25">
      <c r="A124" s="33" t="s">
        <v>571</v>
      </c>
      <c r="B124" s="35" t="s">
        <v>540</v>
      </c>
    </row>
    <row r="125" spans="1:2" ht="24" x14ac:dyDescent="0.25">
      <c r="A125" s="33" t="s">
        <v>572</v>
      </c>
      <c r="B125" s="35" t="s">
        <v>545</v>
      </c>
    </row>
    <row r="126" spans="1:2" x14ac:dyDescent="0.25">
      <c r="A126" s="33" t="s">
        <v>573</v>
      </c>
      <c r="B126" s="35" t="s">
        <v>551</v>
      </c>
    </row>
    <row r="127" spans="1:2" ht="60" x14ac:dyDescent="0.25">
      <c r="A127" s="33" t="s">
        <v>574</v>
      </c>
      <c r="B127" s="35" t="s">
        <v>554</v>
      </c>
    </row>
    <row r="128" spans="1:2" x14ac:dyDescent="0.25">
      <c r="A128" s="33" t="s">
        <v>575</v>
      </c>
      <c r="B128" s="35" t="s">
        <v>556</v>
      </c>
    </row>
    <row r="129" spans="1:2" ht="24" x14ac:dyDescent="0.25">
      <c r="A129" s="33" t="s">
        <v>578</v>
      </c>
      <c r="B129" s="35" t="s">
        <v>559</v>
      </c>
    </row>
    <row r="130" spans="1:2" ht="24" x14ac:dyDescent="0.25">
      <c r="A130" s="36" t="s">
        <v>581</v>
      </c>
      <c r="B130" s="35" t="s">
        <v>582</v>
      </c>
    </row>
    <row r="131" spans="1:2" ht="36" x14ac:dyDescent="0.25">
      <c r="A131" s="33" t="s">
        <v>588</v>
      </c>
      <c r="B131" s="35" t="s">
        <v>589</v>
      </c>
    </row>
    <row r="132" spans="1:2" ht="36" x14ac:dyDescent="0.25">
      <c r="A132" s="33" t="s">
        <v>593</v>
      </c>
      <c r="B132" s="35" t="s">
        <v>594</v>
      </c>
    </row>
    <row r="133" spans="1:2" ht="72" x14ac:dyDescent="0.25">
      <c r="A133" s="33" t="s">
        <v>596</v>
      </c>
      <c r="B133" s="35" t="s">
        <v>597</v>
      </c>
    </row>
    <row r="134" spans="1:2" ht="24" x14ac:dyDescent="0.25">
      <c r="A134" s="33" t="s">
        <v>598</v>
      </c>
      <c r="B134" s="35" t="s">
        <v>599</v>
      </c>
    </row>
    <row r="135" spans="1:2" x14ac:dyDescent="0.25">
      <c r="A135" s="36" t="s">
        <v>601</v>
      </c>
      <c r="B135" s="35" t="s">
        <v>602</v>
      </c>
    </row>
    <row r="136" spans="1:2" x14ac:dyDescent="0.25">
      <c r="A136" s="33" t="s">
        <v>603</v>
      </c>
      <c r="B136" s="35" t="s">
        <v>604</v>
      </c>
    </row>
    <row r="137" spans="1:2" ht="24" x14ac:dyDescent="0.25">
      <c r="A137" s="33" t="s">
        <v>605</v>
      </c>
      <c r="B137" s="35" t="s">
        <v>606</v>
      </c>
    </row>
    <row r="138" spans="1:2" ht="24" x14ac:dyDescent="0.25">
      <c r="A138" s="33" t="s">
        <v>610</v>
      </c>
      <c r="B138" s="35" t="s">
        <v>611</v>
      </c>
    </row>
    <row r="139" spans="1:2" x14ac:dyDescent="0.25">
      <c r="A139" s="33" t="s">
        <v>617</v>
      </c>
      <c r="B139" s="35" t="s">
        <v>618</v>
      </c>
    </row>
    <row r="140" spans="1:2" x14ac:dyDescent="0.25">
      <c r="A140" s="33" t="s">
        <v>620</v>
      </c>
      <c r="B140" s="35" t="s">
        <v>621</v>
      </c>
    </row>
    <row r="141" spans="1:2" x14ac:dyDescent="0.25">
      <c r="A141" s="33" t="s">
        <v>627</v>
      </c>
      <c r="B141" s="35" t="s">
        <v>628</v>
      </c>
    </row>
    <row r="142" spans="1:2" x14ac:dyDescent="0.25">
      <c r="A142" s="33" t="s">
        <v>630</v>
      </c>
      <c r="B142" s="35" t="s">
        <v>631</v>
      </c>
    </row>
    <row r="143" spans="1:2" x14ac:dyDescent="0.25">
      <c r="A143" s="33" t="s">
        <v>635</v>
      </c>
      <c r="B143" s="35" t="s">
        <v>636</v>
      </c>
    </row>
    <row r="144" spans="1:2" x14ac:dyDescent="0.25">
      <c r="A144" s="33" t="s">
        <v>639</v>
      </c>
      <c r="B144" s="35" t="s">
        <v>640</v>
      </c>
    </row>
    <row r="145" spans="1:2" x14ac:dyDescent="0.25">
      <c r="A145" s="33" t="s">
        <v>643</v>
      </c>
      <c r="B145" s="35" t="s">
        <v>644</v>
      </c>
    </row>
    <row r="146" spans="1:2" x14ac:dyDescent="0.25">
      <c r="A146" s="33" t="s">
        <v>647</v>
      </c>
      <c r="B146" s="35" t="s">
        <v>648</v>
      </c>
    </row>
    <row r="147" spans="1:2" ht="24" x14ac:dyDescent="0.25">
      <c r="A147" s="33" t="s">
        <v>653</v>
      </c>
      <c r="B147" s="35" t="s">
        <v>654</v>
      </c>
    </row>
    <row r="148" spans="1:2" x14ac:dyDescent="0.25">
      <c r="A148" s="33" t="s">
        <v>657</v>
      </c>
      <c r="B148" s="35" t="s">
        <v>658</v>
      </c>
    </row>
    <row r="149" spans="1:2" ht="24" x14ac:dyDescent="0.25">
      <c r="A149" s="33" t="s">
        <v>662</v>
      </c>
      <c r="B149" s="35" t="s">
        <v>663</v>
      </c>
    </row>
    <row r="150" spans="1:2" ht="24" x14ac:dyDescent="0.25">
      <c r="A150" s="33" t="s">
        <v>667</v>
      </c>
      <c r="B150" s="35" t="s">
        <v>668</v>
      </c>
    </row>
    <row r="151" spans="1:2" x14ac:dyDescent="0.25">
      <c r="A151" s="33" t="s">
        <v>673</v>
      </c>
      <c r="B151" s="35" t="s">
        <v>674</v>
      </c>
    </row>
    <row r="152" spans="1:2" ht="36" x14ac:dyDescent="0.25">
      <c r="A152" s="33" t="s">
        <v>679</v>
      </c>
      <c r="B152" s="35" t="s">
        <v>680</v>
      </c>
    </row>
    <row r="153" spans="1:2" x14ac:dyDescent="0.25">
      <c r="A153" s="33" t="s">
        <v>684</v>
      </c>
      <c r="B153" s="35" t="s">
        <v>685</v>
      </c>
    </row>
    <row r="154" spans="1:2" ht="24" x14ac:dyDescent="0.25">
      <c r="A154" s="33" t="s">
        <v>691</v>
      </c>
      <c r="B154" s="35" t="s">
        <v>692</v>
      </c>
    </row>
    <row r="155" spans="1:2" ht="24" x14ac:dyDescent="0.25">
      <c r="A155" s="33" t="s">
        <v>695</v>
      </c>
      <c r="B155" s="35" t="s">
        <v>696</v>
      </c>
    </row>
    <row r="156" spans="1:2" x14ac:dyDescent="0.25">
      <c r="A156" s="33" t="s">
        <v>700</v>
      </c>
      <c r="B156" s="35" t="s">
        <v>702</v>
      </c>
    </row>
    <row r="157" spans="1:2" x14ac:dyDescent="0.25">
      <c r="A157" s="33" t="s">
        <v>709</v>
      </c>
      <c r="B157" s="35" t="s">
        <v>710</v>
      </c>
    </row>
    <row r="158" spans="1:2" x14ac:dyDescent="0.25">
      <c r="A158" s="33" t="s">
        <v>716</v>
      </c>
      <c r="B158" s="35" t="s">
        <v>717</v>
      </c>
    </row>
    <row r="159" spans="1:2" x14ac:dyDescent="0.25">
      <c r="A159" s="33" t="s">
        <v>721</v>
      </c>
      <c r="B159" s="35" t="s">
        <v>722</v>
      </c>
    </row>
    <row r="160" spans="1:2" ht="24" x14ac:dyDescent="0.25">
      <c r="A160" s="33" t="s">
        <v>728</v>
      </c>
      <c r="B160" s="35" t="s">
        <v>729</v>
      </c>
    </row>
    <row r="161" spans="1:2" ht="24" x14ac:dyDescent="0.25">
      <c r="A161" s="33" t="s">
        <v>734</v>
      </c>
      <c r="B161" s="35" t="s">
        <v>735</v>
      </c>
    </row>
    <row r="162" spans="1:2" x14ac:dyDescent="0.25">
      <c r="A162" s="33" t="s">
        <v>740</v>
      </c>
      <c r="B162" s="35" t="s">
        <v>741</v>
      </c>
    </row>
    <row r="163" spans="1:2" ht="24" x14ac:dyDescent="0.25">
      <c r="A163" s="33" t="s">
        <v>746</v>
      </c>
      <c r="B163" s="35" t="s">
        <v>747</v>
      </c>
    </row>
    <row r="164" spans="1:2" ht="24" x14ac:dyDescent="0.25">
      <c r="A164" s="33" t="s">
        <v>753</v>
      </c>
      <c r="B164" s="35" t="s">
        <v>754</v>
      </c>
    </row>
    <row r="165" spans="1:2" ht="24" x14ac:dyDescent="0.25">
      <c r="A165" s="33" t="s">
        <v>758</v>
      </c>
      <c r="B165" s="35" t="s">
        <v>759</v>
      </c>
    </row>
    <row r="166" spans="1:2" ht="24" x14ac:dyDescent="0.25">
      <c r="A166" s="33" t="s">
        <v>763</v>
      </c>
      <c r="B166" s="35" t="s">
        <v>764</v>
      </c>
    </row>
    <row r="167" spans="1:2" x14ac:dyDescent="0.25">
      <c r="A167" s="33" t="s">
        <v>770</v>
      </c>
      <c r="B167" s="35" t="s">
        <v>771</v>
      </c>
    </row>
    <row r="168" spans="1:2" x14ac:dyDescent="0.25">
      <c r="A168" s="33" t="s">
        <v>775</v>
      </c>
      <c r="B168" s="35" t="s">
        <v>776</v>
      </c>
    </row>
    <row r="169" spans="1:2" x14ac:dyDescent="0.25">
      <c r="A169" s="33" t="s">
        <v>780</v>
      </c>
      <c r="B169" s="35" t="s">
        <v>781</v>
      </c>
    </row>
    <row r="170" spans="1:2" ht="24" x14ac:dyDescent="0.25">
      <c r="A170" s="33" t="s">
        <v>784</v>
      </c>
      <c r="B170" s="35" t="s">
        <v>785</v>
      </c>
    </row>
    <row r="171" spans="1:2" ht="24" x14ac:dyDescent="0.25">
      <c r="A171" s="33" t="s">
        <v>788</v>
      </c>
      <c r="B171" s="35" t="s">
        <v>789</v>
      </c>
    </row>
    <row r="172" spans="1:2" ht="24" x14ac:dyDescent="0.25">
      <c r="A172" s="33" t="s">
        <v>794</v>
      </c>
      <c r="B172" s="35" t="s">
        <v>795</v>
      </c>
    </row>
    <row r="173" spans="1:2" x14ac:dyDescent="0.25">
      <c r="A173" s="33" t="s">
        <v>798</v>
      </c>
      <c r="B173" s="35" t="s">
        <v>799</v>
      </c>
    </row>
    <row r="174" spans="1:2" ht="36" x14ac:dyDescent="0.25">
      <c r="A174" s="33" t="s">
        <v>802</v>
      </c>
      <c r="B174" s="35" t="s">
        <v>803</v>
      </c>
    </row>
    <row r="175" spans="1:2" ht="24" x14ac:dyDescent="0.25">
      <c r="A175" s="33" t="s">
        <v>808</v>
      </c>
      <c r="B175" s="35" t="s">
        <v>809</v>
      </c>
    </row>
    <row r="176" spans="1:2" ht="24" x14ac:dyDescent="0.25">
      <c r="A176" s="33" t="s">
        <v>814</v>
      </c>
      <c r="B176" s="35" t="s">
        <v>815</v>
      </c>
    </row>
    <row r="177" spans="1:2" x14ac:dyDescent="0.25">
      <c r="A177" s="33" t="s">
        <v>818</v>
      </c>
      <c r="B177" s="35" t="s">
        <v>819</v>
      </c>
    </row>
    <row r="178" spans="1:2" ht="24" x14ac:dyDescent="0.25">
      <c r="A178" s="33" t="s">
        <v>822</v>
      </c>
      <c r="B178" s="35" t="s">
        <v>823</v>
      </c>
    </row>
    <row r="179" spans="1:2" ht="24" x14ac:dyDescent="0.25">
      <c r="A179" s="33" t="s">
        <v>828</v>
      </c>
      <c r="B179" s="35" t="s">
        <v>829</v>
      </c>
    </row>
    <row r="180" spans="1:2" x14ac:dyDescent="0.25">
      <c r="A180" s="33" t="s">
        <v>833</v>
      </c>
      <c r="B180" s="35" t="s">
        <v>834</v>
      </c>
    </row>
    <row r="181" spans="1:2" ht="24" x14ac:dyDescent="0.25">
      <c r="A181" s="33" t="s">
        <v>839</v>
      </c>
      <c r="B181" s="35" t="s">
        <v>840</v>
      </c>
    </row>
    <row r="182" spans="1:2" x14ac:dyDescent="0.25">
      <c r="A182" s="33" t="s">
        <v>843</v>
      </c>
      <c r="B182" s="35" t="s">
        <v>844</v>
      </c>
    </row>
    <row r="183" spans="1:2" ht="24" x14ac:dyDescent="0.25">
      <c r="A183" s="33" t="s">
        <v>849</v>
      </c>
      <c r="B183" s="35" t="s">
        <v>850</v>
      </c>
    </row>
    <row r="184" spans="1:2" x14ac:dyDescent="0.25">
      <c r="A184" s="33" t="s">
        <v>856</v>
      </c>
      <c r="B184" s="35" t="s">
        <v>857</v>
      </c>
    </row>
    <row r="185" spans="1:2" ht="24" x14ac:dyDescent="0.25">
      <c r="A185" s="33" t="s">
        <v>860</v>
      </c>
      <c r="B185" s="35" t="s">
        <v>861</v>
      </c>
    </row>
    <row r="186" spans="1:2" ht="24" x14ac:dyDescent="0.25">
      <c r="A186" s="33" t="s">
        <v>866</v>
      </c>
      <c r="B186" s="35" t="s">
        <v>867</v>
      </c>
    </row>
    <row r="187" spans="1:2" x14ac:dyDescent="0.25">
      <c r="A187" s="33" t="s">
        <v>870</v>
      </c>
      <c r="B187" s="35" t="s">
        <v>871</v>
      </c>
    </row>
    <row r="188" spans="1:2" ht="24" x14ac:dyDescent="0.25">
      <c r="A188" s="33" t="s">
        <v>874</v>
      </c>
      <c r="B188" s="35" t="s">
        <v>875</v>
      </c>
    </row>
    <row r="189" spans="1:2" ht="36" x14ac:dyDescent="0.25">
      <c r="A189" s="33" t="s">
        <v>880</v>
      </c>
      <c r="B189" s="35" t="s">
        <v>881</v>
      </c>
    </row>
    <row r="190" spans="1:2" ht="48" x14ac:dyDescent="0.25">
      <c r="A190" s="33" t="s">
        <v>886</v>
      </c>
      <c r="B190" s="35" t="s">
        <v>887</v>
      </c>
    </row>
    <row r="191" spans="1:2" ht="24" x14ac:dyDescent="0.25">
      <c r="A191" s="33" t="s">
        <v>892</v>
      </c>
      <c r="B191" s="35" t="s">
        <v>893</v>
      </c>
    </row>
    <row r="192" spans="1:2" ht="24" x14ac:dyDescent="0.25">
      <c r="A192" s="33" t="s">
        <v>896</v>
      </c>
      <c r="B192" s="35" t="s">
        <v>897</v>
      </c>
    </row>
    <row r="193" spans="1:2" ht="24" x14ac:dyDescent="0.25">
      <c r="A193" s="33" t="s">
        <v>902</v>
      </c>
      <c r="B193" s="35" t="s">
        <v>903</v>
      </c>
    </row>
    <row r="194" spans="1:2" x14ac:dyDescent="0.25">
      <c r="A194" s="33" t="s">
        <v>906</v>
      </c>
      <c r="B194" s="35" t="s">
        <v>907</v>
      </c>
    </row>
    <row r="195" spans="1:2" ht="36" x14ac:dyDescent="0.25">
      <c r="A195" s="33" t="s">
        <v>910</v>
      </c>
      <c r="B195" s="35" t="s">
        <v>911</v>
      </c>
    </row>
    <row r="196" spans="1:2" x14ac:dyDescent="0.25">
      <c r="A196" s="33" t="s">
        <v>914</v>
      </c>
      <c r="B196" s="35" t="s">
        <v>915</v>
      </c>
    </row>
    <row r="197" spans="1:2" x14ac:dyDescent="0.25">
      <c r="A197" s="33" t="s">
        <v>920</v>
      </c>
      <c r="B197" s="35" t="s">
        <v>921</v>
      </c>
    </row>
    <row r="198" spans="1:2" ht="24" x14ac:dyDescent="0.25">
      <c r="A198" s="33" t="s">
        <v>927</v>
      </c>
      <c r="B198" s="35" t="s">
        <v>928</v>
      </c>
    </row>
    <row r="199" spans="1:2" ht="48" x14ac:dyDescent="0.25">
      <c r="A199" s="33" t="s">
        <v>932</v>
      </c>
      <c r="B199" s="35" t="s">
        <v>933</v>
      </c>
    </row>
    <row r="200" spans="1:2" ht="24" x14ac:dyDescent="0.25">
      <c r="A200" s="33" t="s">
        <v>937</v>
      </c>
      <c r="B200" s="35" t="s">
        <v>938</v>
      </c>
    </row>
    <row r="201" spans="1:2" x14ac:dyDescent="0.25">
      <c r="A201" s="33" t="s">
        <v>942</v>
      </c>
      <c r="B201" s="35" t="s">
        <v>943</v>
      </c>
    </row>
    <row r="202" spans="1:2" ht="36" x14ac:dyDescent="0.25">
      <c r="A202" s="33" t="s">
        <v>947</v>
      </c>
      <c r="B202" s="35" t="s">
        <v>948</v>
      </c>
    </row>
    <row r="203" spans="1:2" ht="24" x14ac:dyDescent="0.25">
      <c r="A203" s="33" t="s">
        <v>951</v>
      </c>
      <c r="B203" s="35" t="s">
        <v>952</v>
      </c>
    </row>
    <row r="204" spans="1:2" x14ac:dyDescent="0.25">
      <c r="A204" s="33" t="s">
        <v>956</v>
      </c>
      <c r="B204" s="35" t="s">
        <v>957</v>
      </c>
    </row>
    <row r="205" spans="1:2" x14ac:dyDescent="0.25">
      <c r="A205" s="33" t="s">
        <v>965</v>
      </c>
      <c r="B205" s="35" t="s">
        <v>966</v>
      </c>
    </row>
    <row r="206" spans="1:2" x14ac:dyDescent="0.25">
      <c r="A206" s="33" t="s">
        <v>973</v>
      </c>
      <c r="B206" s="35" t="s">
        <v>975</v>
      </c>
    </row>
    <row r="207" spans="1:2" ht="24" x14ac:dyDescent="0.25">
      <c r="A207" s="33" t="s">
        <v>979</v>
      </c>
      <c r="B207" s="35" t="s">
        <v>980</v>
      </c>
    </row>
    <row r="208" spans="1:2" x14ac:dyDescent="0.25">
      <c r="A208" s="33" t="s">
        <v>983</v>
      </c>
      <c r="B208" s="35" t="s">
        <v>984</v>
      </c>
    </row>
    <row r="209" spans="1:2" ht="24" x14ac:dyDescent="0.25">
      <c r="A209" s="33" t="s">
        <v>988</v>
      </c>
      <c r="B209" s="35" t="s">
        <v>989</v>
      </c>
    </row>
    <row r="210" spans="1:2" ht="24" x14ac:dyDescent="0.25">
      <c r="A210" s="33" t="s">
        <v>991</v>
      </c>
      <c r="B210" s="35" t="s">
        <v>992</v>
      </c>
    </row>
    <row r="211" spans="1:2" ht="60" x14ac:dyDescent="0.25">
      <c r="A211" s="33" t="s">
        <v>994</v>
      </c>
      <c r="B211" s="35" t="s">
        <v>995</v>
      </c>
    </row>
    <row r="212" spans="1:2" ht="24" x14ac:dyDescent="0.25">
      <c r="A212" s="33" t="s">
        <v>998</v>
      </c>
      <c r="B212" s="35" t="s">
        <v>999</v>
      </c>
    </row>
    <row r="213" spans="1:2" ht="24" x14ac:dyDescent="0.25">
      <c r="A213" s="33" t="s">
        <v>1006</v>
      </c>
      <c r="B213" s="35" t="s">
        <v>1007</v>
      </c>
    </row>
    <row r="214" spans="1:2" ht="24" x14ac:dyDescent="0.25">
      <c r="A214" s="33" t="s">
        <v>1012</v>
      </c>
      <c r="B214" s="35" t="s">
        <v>1013</v>
      </c>
    </row>
    <row r="215" spans="1:2" ht="48" x14ac:dyDescent="0.25">
      <c r="A215" s="33" t="s">
        <v>1017</v>
      </c>
      <c r="B215" s="35" t="s">
        <v>1018</v>
      </c>
    </row>
    <row r="216" spans="1:2" ht="48" x14ac:dyDescent="0.25">
      <c r="A216" s="33" t="s">
        <v>1022</v>
      </c>
      <c r="B216" s="35" t="s">
        <v>1023</v>
      </c>
    </row>
    <row r="217" spans="1:2" ht="60" x14ac:dyDescent="0.25">
      <c r="A217" s="33" t="s">
        <v>1027</v>
      </c>
      <c r="B217" s="35" t="s">
        <v>1028</v>
      </c>
    </row>
    <row r="218" spans="1:2" x14ac:dyDescent="0.25">
      <c r="A218" s="33" t="s">
        <v>1034</v>
      </c>
      <c r="B218" s="35" t="s">
        <v>1035</v>
      </c>
    </row>
    <row r="219" spans="1:2" ht="24" x14ac:dyDescent="0.25">
      <c r="A219" s="33" t="s">
        <v>1039</v>
      </c>
      <c r="B219" s="35" t="s">
        <v>1040</v>
      </c>
    </row>
    <row r="220" spans="1:2" ht="36" x14ac:dyDescent="0.25">
      <c r="A220" s="33" t="s">
        <v>1045</v>
      </c>
      <c r="B220" s="35" t="s">
        <v>1046</v>
      </c>
    </row>
    <row r="221" spans="1:2" ht="36" x14ac:dyDescent="0.25">
      <c r="A221" s="33" t="s">
        <v>1051</v>
      </c>
      <c r="B221" s="35" t="s">
        <v>1052</v>
      </c>
    </row>
    <row r="222" spans="1:2" ht="72" x14ac:dyDescent="0.25">
      <c r="A222" s="33" t="s">
        <v>1056</v>
      </c>
      <c r="B222" s="35" t="s">
        <v>1057</v>
      </c>
    </row>
    <row r="223" spans="1:2" ht="24" x14ac:dyDescent="0.25">
      <c r="A223" s="33" t="s">
        <v>1062</v>
      </c>
      <c r="B223" s="35" t="s">
        <v>1063</v>
      </c>
    </row>
    <row r="224" spans="1:2" ht="24" x14ac:dyDescent="0.25">
      <c r="A224" s="33" t="s">
        <v>1068</v>
      </c>
      <c r="B224" s="35" t="s">
        <v>1069</v>
      </c>
    </row>
    <row r="225" spans="1:2" ht="36" x14ac:dyDescent="0.25">
      <c r="A225" s="36" t="s">
        <v>1075</v>
      </c>
      <c r="B225" s="35" t="s">
        <v>1076</v>
      </c>
    </row>
    <row r="226" spans="1:2" ht="24" x14ac:dyDescent="0.25">
      <c r="A226" s="36" t="s">
        <v>1082</v>
      </c>
      <c r="B226" s="35" t="s">
        <v>1083</v>
      </c>
    </row>
    <row r="227" spans="1:2" x14ac:dyDescent="0.25">
      <c r="A227" s="33" t="s">
        <v>1084</v>
      </c>
      <c r="B227" s="35" t="s">
        <v>1085</v>
      </c>
    </row>
    <row r="228" spans="1:2" ht="24" x14ac:dyDescent="0.25">
      <c r="A228" s="33" t="s">
        <v>1088</v>
      </c>
      <c r="B228" s="35" t="s">
        <v>1089</v>
      </c>
    </row>
    <row r="229" spans="1:2" ht="36" x14ac:dyDescent="0.25">
      <c r="A229" s="33" t="s">
        <v>1093</v>
      </c>
      <c r="B229" s="35" t="s">
        <v>1094</v>
      </c>
    </row>
    <row r="230" spans="1:2" ht="36" x14ac:dyDescent="0.25">
      <c r="A230" s="33" t="s">
        <v>1097</v>
      </c>
      <c r="B230" s="35" t="s">
        <v>1098</v>
      </c>
    </row>
    <row r="231" spans="1:2" ht="24" x14ac:dyDescent="0.25">
      <c r="A231" s="33" t="s">
        <v>1102</v>
      </c>
      <c r="B231" s="35" t="s">
        <v>1103</v>
      </c>
    </row>
    <row r="232" spans="1:2" ht="24" x14ac:dyDescent="0.25">
      <c r="A232" s="33" t="s">
        <v>1109</v>
      </c>
      <c r="B232" s="35" t="s">
        <v>1110</v>
      </c>
    </row>
    <row r="233" spans="1:2" ht="48" x14ac:dyDescent="0.25">
      <c r="A233" s="36" t="s">
        <v>1114</v>
      </c>
      <c r="B233" s="35" t="s">
        <v>1115</v>
      </c>
    </row>
    <row r="234" spans="1:2" ht="48" x14ac:dyDescent="0.25">
      <c r="A234" s="36" t="s">
        <v>1119</v>
      </c>
      <c r="B234" s="35" t="s">
        <v>1120</v>
      </c>
    </row>
    <row r="235" spans="1:2" ht="24" x14ac:dyDescent="0.25">
      <c r="A235" s="36" t="s">
        <v>1123</v>
      </c>
      <c r="B235" s="35" t="s">
        <v>1124</v>
      </c>
    </row>
    <row r="236" spans="1:2" ht="24" x14ac:dyDescent="0.25">
      <c r="A236" s="36" t="s">
        <v>1128</v>
      </c>
      <c r="B236" s="35" t="s">
        <v>1129</v>
      </c>
    </row>
    <row r="237" spans="1:2" ht="24" x14ac:dyDescent="0.25">
      <c r="A237" s="36" t="s">
        <v>1131</v>
      </c>
      <c r="B237" s="35" t="s">
        <v>1129</v>
      </c>
    </row>
    <row r="238" spans="1:2" ht="24" x14ac:dyDescent="0.25">
      <c r="A238" s="33" t="s">
        <v>1133</v>
      </c>
      <c r="B238" s="35" t="s">
        <v>1135</v>
      </c>
    </row>
    <row r="239" spans="1:2" ht="36" x14ac:dyDescent="0.25">
      <c r="A239" s="33" t="s">
        <v>1140</v>
      </c>
      <c r="B239" s="35" t="s">
        <v>1141</v>
      </c>
    </row>
    <row r="240" spans="1:2" ht="36" x14ac:dyDescent="0.25">
      <c r="A240" s="33" t="s">
        <v>1144</v>
      </c>
      <c r="B240" s="35" t="s">
        <v>1145</v>
      </c>
    </row>
    <row r="241" spans="1:2" x14ac:dyDescent="0.25">
      <c r="A241" s="33" t="s">
        <v>1150</v>
      </c>
      <c r="B241" s="35" t="s">
        <v>1151</v>
      </c>
    </row>
    <row r="242" spans="1:2" ht="36" x14ac:dyDescent="0.25">
      <c r="A242" s="33" t="s">
        <v>1157</v>
      </c>
      <c r="B242" s="35" t="s">
        <v>1158</v>
      </c>
    </row>
    <row r="243" spans="1:2" ht="36" x14ac:dyDescent="0.25">
      <c r="A243" s="33" t="s">
        <v>1164</v>
      </c>
      <c r="B243" s="35" t="s">
        <v>1165</v>
      </c>
    </row>
    <row r="244" spans="1:2" ht="36" x14ac:dyDescent="0.25">
      <c r="A244" s="36" t="s">
        <v>1170</v>
      </c>
      <c r="B244" s="35" t="s">
        <v>1171</v>
      </c>
    </row>
    <row r="245" spans="1:2" ht="36" x14ac:dyDescent="0.25">
      <c r="A245" s="33" t="s">
        <v>1176</v>
      </c>
      <c r="B245" s="35" t="s">
        <v>1177</v>
      </c>
    </row>
    <row r="246" spans="1:2" ht="36" x14ac:dyDescent="0.25">
      <c r="A246" s="33" t="s">
        <v>1182</v>
      </c>
      <c r="B246" s="35" t="s">
        <v>1183</v>
      </c>
    </row>
    <row r="247" spans="1:2" ht="36" x14ac:dyDescent="0.25">
      <c r="A247" s="33" t="s">
        <v>1185</v>
      </c>
      <c r="B247" s="35" t="s">
        <v>1186</v>
      </c>
    </row>
    <row r="248" spans="1:2" ht="36" x14ac:dyDescent="0.25">
      <c r="A248" s="33" t="s">
        <v>1190</v>
      </c>
      <c r="B248" s="35" t="s">
        <v>1191</v>
      </c>
    </row>
    <row r="249" spans="1:2" ht="36" x14ac:dyDescent="0.25">
      <c r="A249" s="33" t="s">
        <v>1192</v>
      </c>
      <c r="B249" s="35" t="s">
        <v>1193</v>
      </c>
    </row>
    <row r="250" spans="1:2" ht="36" x14ac:dyDescent="0.25">
      <c r="A250" s="36" t="s">
        <v>1194</v>
      </c>
      <c r="B250" s="35" t="s">
        <v>1195</v>
      </c>
    </row>
    <row r="251" spans="1:2" ht="48" x14ac:dyDescent="0.25">
      <c r="A251" s="33" t="s">
        <v>1198</v>
      </c>
      <c r="B251" s="35" t="s">
        <v>1199</v>
      </c>
    </row>
    <row r="252" spans="1:2" ht="48" x14ac:dyDescent="0.25">
      <c r="A252" s="33" t="s">
        <v>1201</v>
      </c>
      <c r="B252" s="35" t="s">
        <v>1202</v>
      </c>
    </row>
    <row r="253" spans="1:2" ht="48" x14ac:dyDescent="0.25">
      <c r="A253" s="33" t="s">
        <v>1204</v>
      </c>
      <c r="B253" s="35" t="s">
        <v>1205</v>
      </c>
    </row>
    <row r="254" spans="1:2" ht="48" x14ac:dyDescent="0.25">
      <c r="A254" s="33" t="s">
        <v>1207</v>
      </c>
      <c r="B254" s="35" t="s">
        <v>1208</v>
      </c>
    </row>
    <row r="255" spans="1:2" ht="48" x14ac:dyDescent="0.25">
      <c r="A255" s="33" t="s">
        <v>1210</v>
      </c>
      <c r="B255" s="35" t="s">
        <v>1211</v>
      </c>
    </row>
    <row r="256" spans="1:2" ht="48" x14ac:dyDescent="0.25">
      <c r="A256" s="33" t="s">
        <v>1213</v>
      </c>
      <c r="B256" s="35" t="s">
        <v>1214</v>
      </c>
    </row>
    <row r="257" spans="1:2" ht="48" x14ac:dyDescent="0.25">
      <c r="A257" s="33" t="s">
        <v>1217</v>
      </c>
      <c r="B257" s="35" t="s">
        <v>1218</v>
      </c>
    </row>
    <row r="258" spans="1:2" ht="48" x14ac:dyDescent="0.25">
      <c r="A258" s="33" t="s">
        <v>1221</v>
      </c>
      <c r="B258" s="35" t="s">
        <v>1222</v>
      </c>
    </row>
    <row r="259" spans="1:2" ht="48" x14ac:dyDescent="0.25">
      <c r="A259" s="36" t="s">
        <v>1224</v>
      </c>
      <c r="B259" s="35" t="s">
        <v>1225</v>
      </c>
    </row>
    <row r="260" spans="1:2" ht="60" x14ac:dyDescent="0.25">
      <c r="A260" s="33" t="s">
        <v>1226</v>
      </c>
      <c r="B260" s="35" t="s">
        <v>1227</v>
      </c>
    </row>
    <row r="261" spans="1:2" ht="24" x14ac:dyDescent="0.25">
      <c r="A261" s="33" t="s">
        <v>1228</v>
      </c>
      <c r="B261" s="35" t="s">
        <v>1229</v>
      </c>
    </row>
    <row r="262" spans="1:2" ht="36" x14ac:dyDescent="0.25">
      <c r="A262" s="33" t="s">
        <v>1232</v>
      </c>
      <c r="B262" s="35" t="s">
        <v>1233</v>
      </c>
    </row>
    <row r="263" spans="1:2" ht="24" x14ac:dyDescent="0.25">
      <c r="A263" s="33" t="s">
        <v>1236</v>
      </c>
      <c r="B263" s="35" t="s">
        <v>1237</v>
      </c>
    </row>
    <row r="264" spans="1:2" ht="36" x14ac:dyDescent="0.25">
      <c r="A264" s="33" t="s">
        <v>1241</v>
      </c>
      <c r="B264" s="35" t="s">
        <v>1242</v>
      </c>
    </row>
    <row r="265" spans="1:2" x14ac:dyDescent="0.25">
      <c r="A265" s="33" t="s">
        <v>1243</v>
      </c>
      <c r="B265" s="35" t="s">
        <v>1244</v>
      </c>
    </row>
    <row r="266" spans="1:2" ht="24" x14ac:dyDescent="0.25">
      <c r="A266" s="33" t="s">
        <v>1247</v>
      </c>
      <c r="B266" s="35" t="s">
        <v>1248</v>
      </c>
    </row>
    <row r="267" spans="1:2" ht="24" x14ac:dyDescent="0.25">
      <c r="A267" s="33" t="s">
        <v>1253</v>
      </c>
      <c r="B267" s="35" t="s">
        <v>1254</v>
      </c>
    </row>
    <row r="268" spans="1:2" ht="24" x14ac:dyDescent="0.25">
      <c r="A268" s="33" t="s">
        <v>1258</v>
      </c>
      <c r="B268" s="35" t="s">
        <v>1259</v>
      </c>
    </row>
    <row r="269" spans="1:2" ht="24" x14ac:dyDescent="0.25">
      <c r="A269" s="33" t="s">
        <v>1263</v>
      </c>
      <c r="B269" s="35" t="s">
        <v>1264</v>
      </c>
    </row>
    <row r="270" spans="1:2" ht="24" x14ac:dyDescent="0.25">
      <c r="A270" s="33" t="s">
        <v>1265</v>
      </c>
      <c r="B270" s="35" t="s">
        <v>1266</v>
      </c>
    </row>
    <row r="271" spans="1:2" ht="24" x14ac:dyDescent="0.25">
      <c r="A271" s="33" t="s">
        <v>1269</v>
      </c>
      <c r="B271" s="35" t="s">
        <v>1270</v>
      </c>
    </row>
    <row r="272" spans="1:2" ht="24" x14ac:dyDescent="0.25">
      <c r="A272" s="36" t="s">
        <v>1271</v>
      </c>
      <c r="B272" s="35" t="s">
        <v>1272</v>
      </c>
    </row>
    <row r="273" spans="1:2" ht="36" x14ac:dyDescent="0.25">
      <c r="A273" s="33" t="s">
        <v>1275</v>
      </c>
      <c r="B273" s="35" t="s">
        <v>1276</v>
      </c>
    </row>
    <row r="274" spans="1:2" ht="36" x14ac:dyDescent="0.25">
      <c r="A274" s="33" t="s">
        <v>1281</v>
      </c>
      <c r="B274" s="35" t="s">
        <v>1282</v>
      </c>
    </row>
    <row r="275" spans="1:2" ht="36" x14ac:dyDescent="0.25">
      <c r="A275" s="33" t="s">
        <v>1283</v>
      </c>
      <c r="B275" s="35" t="s">
        <v>1284</v>
      </c>
    </row>
    <row r="276" spans="1:2" ht="36" x14ac:dyDescent="0.25">
      <c r="A276" s="33" t="s">
        <v>1285</v>
      </c>
      <c r="B276" s="35" t="s">
        <v>1286</v>
      </c>
    </row>
    <row r="277" spans="1:2" ht="36" x14ac:dyDescent="0.25">
      <c r="A277" s="33" t="s">
        <v>1289</v>
      </c>
      <c r="B277" s="35" t="s">
        <v>1290</v>
      </c>
    </row>
    <row r="278" spans="1:2" ht="36" x14ac:dyDescent="0.25">
      <c r="A278" s="33" t="s">
        <v>1292</v>
      </c>
      <c r="B278" s="35" t="s">
        <v>1293</v>
      </c>
    </row>
    <row r="279" spans="1:2" ht="36" x14ac:dyDescent="0.25">
      <c r="A279" s="33" t="s">
        <v>1296</v>
      </c>
      <c r="B279" s="35" t="s">
        <v>1297</v>
      </c>
    </row>
    <row r="280" spans="1:2" ht="36" x14ac:dyDescent="0.25">
      <c r="A280" s="33" t="s">
        <v>1300</v>
      </c>
      <c r="B280" s="35" t="s">
        <v>1301</v>
      </c>
    </row>
    <row r="281" spans="1:2" ht="24" x14ac:dyDescent="0.25">
      <c r="A281" s="33" t="s">
        <v>1303</v>
      </c>
      <c r="B281" s="35" t="s">
        <v>1304</v>
      </c>
    </row>
    <row r="282" spans="1:2" ht="24" x14ac:dyDescent="0.25">
      <c r="A282" s="33" t="s">
        <v>1310</v>
      </c>
      <c r="B282" s="35" t="s">
        <v>1311</v>
      </c>
    </row>
    <row r="283" spans="1:2" ht="24" x14ac:dyDescent="0.25">
      <c r="A283" s="33" t="s">
        <v>1312</v>
      </c>
      <c r="B283" s="35" t="s">
        <v>1313</v>
      </c>
    </row>
    <row r="284" spans="1:2" ht="24" x14ac:dyDescent="0.25">
      <c r="A284" s="33" t="s">
        <v>1316</v>
      </c>
      <c r="B284" s="35" t="s">
        <v>1317</v>
      </c>
    </row>
    <row r="285" spans="1:2" ht="24" x14ac:dyDescent="0.25">
      <c r="A285" s="33" t="s">
        <v>1318</v>
      </c>
      <c r="B285" s="35" t="s">
        <v>1319</v>
      </c>
    </row>
    <row r="286" spans="1:2" ht="36" x14ac:dyDescent="0.25">
      <c r="A286" s="33" t="s">
        <v>1322</v>
      </c>
      <c r="B286" s="35" t="s">
        <v>1323</v>
      </c>
    </row>
    <row r="287" spans="1:2" ht="24" x14ac:dyDescent="0.25">
      <c r="A287" s="33" t="s">
        <v>1326</v>
      </c>
      <c r="B287" s="35" t="s">
        <v>1327</v>
      </c>
    </row>
    <row r="288" spans="1:2" ht="36" x14ac:dyDescent="0.25">
      <c r="A288" s="33" t="s">
        <v>1328</v>
      </c>
      <c r="B288" s="35" t="s">
        <v>1329</v>
      </c>
    </row>
    <row r="289" spans="1:2" ht="24" x14ac:dyDescent="0.25">
      <c r="A289" s="33" t="s">
        <v>1332</v>
      </c>
      <c r="B289" s="35" t="s">
        <v>1334</v>
      </c>
    </row>
    <row r="290" spans="1:2" ht="24" x14ac:dyDescent="0.25">
      <c r="A290" s="33" t="s">
        <v>1339</v>
      </c>
      <c r="B290" s="35" t="s">
        <v>1340</v>
      </c>
    </row>
    <row r="291" spans="1:2" ht="24" x14ac:dyDescent="0.25">
      <c r="A291" s="33" t="s">
        <v>1346</v>
      </c>
      <c r="B291" s="35" t="s">
        <v>1347</v>
      </c>
    </row>
    <row r="292" spans="1:2" ht="36" x14ac:dyDescent="0.25">
      <c r="A292" s="33" t="s">
        <v>1353</v>
      </c>
      <c r="B292" s="35" t="s">
        <v>1354</v>
      </c>
    </row>
    <row r="293" spans="1:2" ht="24" x14ac:dyDescent="0.25">
      <c r="A293" s="33" t="s">
        <v>1359</v>
      </c>
      <c r="B293" s="35" t="s">
        <v>1360</v>
      </c>
    </row>
    <row r="294" spans="1:2" ht="24" x14ac:dyDescent="0.25">
      <c r="A294" s="33" t="s">
        <v>1366</v>
      </c>
      <c r="B294" s="35" t="s">
        <v>1367</v>
      </c>
    </row>
    <row r="295" spans="1:2" ht="36" x14ac:dyDescent="0.25">
      <c r="A295" s="33" t="s">
        <v>1373</v>
      </c>
      <c r="B295" s="35" t="s">
        <v>1374</v>
      </c>
    </row>
    <row r="296" spans="1:2" ht="24" x14ac:dyDescent="0.25">
      <c r="A296" s="33" t="s">
        <v>1379</v>
      </c>
      <c r="B296" s="35" t="s">
        <v>1380</v>
      </c>
    </row>
    <row r="297" spans="1:2" ht="24" x14ac:dyDescent="0.25">
      <c r="A297" s="33" t="s">
        <v>1385</v>
      </c>
      <c r="B297" s="35" t="s">
        <v>1386</v>
      </c>
    </row>
    <row r="298" spans="1:2" ht="24" x14ac:dyDescent="0.25">
      <c r="A298" s="33" t="s">
        <v>1391</v>
      </c>
      <c r="B298" s="35" t="s">
        <v>1392</v>
      </c>
    </row>
    <row r="299" spans="1:2" ht="24" x14ac:dyDescent="0.25">
      <c r="A299" s="33" t="s">
        <v>1397</v>
      </c>
      <c r="B299" s="35" t="s">
        <v>1398</v>
      </c>
    </row>
    <row r="300" spans="1:2" ht="24" x14ac:dyDescent="0.25">
      <c r="A300" s="36" t="s">
        <v>1402</v>
      </c>
      <c r="B300" s="35" t="s">
        <v>1403</v>
      </c>
    </row>
    <row r="301" spans="1:2" ht="24" x14ac:dyDescent="0.25">
      <c r="A301" s="33" t="s">
        <v>4</v>
      </c>
      <c r="B301" s="35" t="s">
        <v>1408</v>
      </c>
    </row>
    <row r="302" spans="1:2" ht="36" x14ac:dyDescent="0.25">
      <c r="A302" s="33" t="s">
        <v>1413</v>
      </c>
      <c r="B302" s="35" t="s">
        <v>1414</v>
      </c>
    </row>
    <row r="303" spans="1:2" ht="36" x14ac:dyDescent="0.25">
      <c r="A303" s="33" t="s">
        <v>1419</v>
      </c>
      <c r="B303" s="35" t="s">
        <v>1420</v>
      </c>
    </row>
    <row r="304" spans="1:2" ht="36" x14ac:dyDescent="0.25">
      <c r="A304" s="33" t="s">
        <v>1426</v>
      </c>
      <c r="B304" s="35" t="s">
        <v>1427</v>
      </c>
    </row>
    <row r="305" spans="1:2" ht="36" x14ac:dyDescent="0.25">
      <c r="A305" s="33" t="s">
        <v>1433</v>
      </c>
      <c r="B305" s="35" t="s">
        <v>1434</v>
      </c>
    </row>
    <row r="306" spans="1:2" ht="48" x14ac:dyDescent="0.25">
      <c r="A306" s="33" t="s">
        <v>1439</v>
      </c>
      <c r="B306" s="35" t="s">
        <v>1440</v>
      </c>
    </row>
    <row r="307" spans="1:2" ht="24" x14ac:dyDescent="0.25">
      <c r="A307" s="33" t="s">
        <v>1445</v>
      </c>
      <c r="B307" s="35" t="s">
        <v>1446</v>
      </c>
    </row>
    <row r="308" spans="1:2" ht="36" x14ac:dyDescent="0.25">
      <c r="A308" s="33" t="s">
        <v>1451</v>
      </c>
      <c r="B308" s="35" t="s">
        <v>1452</v>
      </c>
    </row>
    <row r="309" spans="1:2" ht="36" x14ac:dyDescent="0.25">
      <c r="A309" s="33" t="s">
        <v>1455</v>
      </c>
      <c r="B309" s="35" t="s">
        <v>1456</v>
      </c>
    </row>
    <row r="310" spans="1:2" ht="24" x14ac:dyDescent="0.25">
      <c r="A310" s="33" t="s">
        <v>1458</v>
      </c>
      <c r="B310" s="35" t="s">
        <v>1459</v>
      </c>
    </row>
    <row r="311" spans="1:2" ht="24" x14ac:dyDescent="0.25">
      <c r="A311" s="33" t="s">
        <v>1463</v>
      </c>
      <c r="B311" s="35" t="s">
        <v>1464</v>
      </c>
    </row>
    <row r="312" spans="1:2" ht="24" x14ac:dyDescent="0.25">
      <c r="A312" s="33" t="s">
        <v>1467</v>
      </c>
      <c r="B312" s="35" t="s">
        <v>1468</v>
      </c>
    </row>
    <row r="313" spans="1:2" ht="24" x14ac:dyDescent="0.25">
      <c r="A313" s="33" t="s">
        <v>1473</v>
      </c>
      <c r="B313" s="35" t="s">
        <v>1474</v>
      </c>
    </row>
    <row r="314" spans="1:2" x14ac:dyDescent="0.25">
      <c r="A314" s="33" t="s">
        <v>1479</v>
      </c>
      <c r="B314" s="35" t="s">
        <v>1480</v>
      </c>
    </row>
    <row r="315" spans="1:2" ht="24" x14ac:dyDescent="0.25">
      <c r="A315" s="33" t="s">
        <v>1485</v>
      </c>
      <c r="B315" s="35" t="s">
        <v>1486</v>
      </c>
    </row>
    <row r="316" spans="1:2" ht="48" x14ac:dyDescent="0.25">
      <c r="A316" s="33" t="s">
        <v>1487</v>
      </c>
      <c r="B316" s="35" t="s">
        <v>1488</v>
      </c>
    </row>
    <row r="317" spans="1:2" x14ac:dyDescent="0.25">
      <c r="A317" s="33" t="s">
        <v>1491</v>
      </c>
      <c r="B317" s="35" t="s">
        <v>1492</v>
      </c>
    </row>
    <row r="318" spans="1:2" x14ac:dyDescent="0.25">
      <c r="A318" s="33" t="s">
        <v>1499</v>
      </c>
      <c r="B318" s="35" t="s">
        <v>1500</v>
      </c>
    </row>
    <row r="319" spans="1:2" ht="24" x14ac:dyDescent="0.25">
      <c r="A319" s="33" t="s">
        <v>1502</v>
      </c>
      <c r="B319" s="35" t="s">
        <v>1503</v>
      </c>
    </row>
    <row r="320" spans="1:2" x14ac:dyDescent="0.25">
      <c r="A320" s="33" t="s">
        <v>1508</v>
      </c>
      <c r="B320" s="35" t="s">
        <v>1509</v>
      </c>
    </row>
    <row r="321" spans="1:2" x14ac:dyDescent="0.25">
      <c r="A321" s="33" t="s">
        <v>1512</v>
      </c>
      <c r="B321" s="35" t="s">
        <v>1513</v>
      </c>
    </row>
    <row r="322" spans="1:2" x14ac:dyDescent="0.25">
      <c r="A322" s="33" t="s">
        <v>1517</v>
      </c>
      <c r="B322" s="35" t="s">
        <v>1518</v>
      </c>
    </row>
    <row r="323" spans="1:2" x14ac:dyDescent="0.25">
      <c r="A323" s="33" t="s">
        <v>1522</v>
      </c>
      <c r="B323" s="35" t="s">
        <v>1523</v>
      </c>
    </row>
    <row r="324" spans="1:2" ht="24" x14ac:dyDescent="0.25">
      <c r="A324" s="33" t="s">
        <v>1527</v>
      </c>
      <c r="B324" s="35" t="s">
        <v>1528</v>
      </c>
    </row>
    <row r="325" spans="1:2" ht="24" x14ac:dyDescent="0.25">
      <c r="A325" s="33" t="s">
        <v>1530</v>
      </c>
      <c r="B325" s="35" t="s">
        <v>1531</v>
      </c>
    </row>
    <row r="326" spans="1:2" x14ac:dyDescent="0.25">
      <c r="A326" s="33" t="s">
        <v>1536</v>
      </c>
      <c r="B326" s="35" t="s">
        <v>1537</v>
      </c>
    </row>
    <row r="327" spans="1:2" x14ac:dyDescent="0.25">
      <c r="A327" s="33" t="s">
        <v>1543</v>
      </c>
      <c r="B327" s="35" t="s">
        <v>1544</v>
      </c>
    </row>
    <row r="328" spans="1:2" x14ac:dyDescent="0.25">
      <c r="A328" s="33" t="s">
        <v>1548</v>
      </c>
      <c r="B328" s="35" t="s">
        <v>1549</v>
      </c>
    </row>
    <row r="329" spans="1:2" ht="24" x14ac:dyDescent="0.25">
      <c r="A329" s="33" t="s">
        <v>1554</v>
      </c>
      <c r="B329" s="35" t="s">
        <v>1555</v>
      </c>
    </row>
    <row r="330" spans="1:2" ht="36" x14ac:dyDescent="0.25">
      <c r="A330" s="33" t="s">
        <v>1561</v>
      </c>
      <c r="B330" s="35" t="s">
        <v>1562</v>
      </c>
    </row>
    <row r="331" spans="1:2" ht="36" x14ac:dyDescent="0.25">
      <c r="A331" s="33" t="s">
        <v>1564</v>
      </c>
      <c r="B331" s="35" t="s">
        <v>1565</v>
      </c>
    </row>
    <row r="332" spans="1:2" ht="24" x14ac:dyDescent="0.25">
      <c r="A332" s="33" t="s">
        <v>1572</v>
      </c>
      <c r="B332" s="35" t="s">
        <v>1573</v>
      </c>
    </row>
    <row r="333" spans="1:2" ht="24" x14ac:dyDescent="0.25">
      <c r="A333" s="33" t="s">
        <v>1577</v>
      </c>
      <c r="B333" s="35" t="s">
        <v>1578</v>
      </c>
    </row>
    <row r="334" spans="1:2" ht="48" x14ac:dyDescent="0.25">
      <c r="A334" s="33" t="s">
        <v>1583</v>
      </c>
      <c r="B334" s="35" t="s">
        <v>1584</v>
      </c>
    </row>
    <row r="335" spans="1:2" ht="24" x14ac:dyDescent="0.25">
      <c r="A335" s="33" t="s">
        <v>1589</v>
      </c>
      <c r="B335" s="35" t="s">
        <v>1590</v>
      </c>
    </row>
    <row r="336" spans="1:2" ht="36" x14ac:dyDescent="0.25">
      <c r="A336" s="33" t="s">
        <v>1593</v>
      </c>
      <c r="B336" s="35" t="s">
        <v>1594</v>
      </c>
    </row>
    <row r="337" spans="1:2" x14ac:dyDescent="0.25">
      <c r="A337" s="33" t="s">
        <v>1595</v>
      </c>
      <c r="B337" s="35" t="s">
        <v>1596</v>
      </c>
    </row>
    <row r="338" spans="1:2" ht="24" x14ac:dyDescent="0.25">
      <c r="A338" s="33" t="s">
        <v>1602</v>
      </c>
      <c r="B338" s="35" t="s">
        <v>1603</v>
      </c>
    </row>
    <row r="339" spans="1:2" ht="24" x14ac:dyDescent="0.25">
      <c r="A339" s="33" t="s">
        <v>1608</v>
      </c>
      <c r="B339" s="35" t="s">
        <v>1609</v>
      </c>
    </row>
    <row r="340" spans="1:2" ht="36" x14ac:dyDescent="0.25">
      <c r="A340" s="33" t="s">
        <v>1612</v>
      </c>
      <c r="B340" s="35" t="s">
        <v>1613</v>
      </c>
    </row>
    <row r="341" spans="1:2" ht="36" x14ac:dyDescent="0.25">
      <c r="A341" s="33" t="s">
        <v>1617</v>
      </c>
      <c r="B341" s="35" t="s">
        <v>1618</v>
      </c>
    </row>
    <row r="342" spans="1:2" ht="36" x14ac:dyDescent="0.25">
      <c r="A342" s="33" t="s">
        <v>1621</v>
      </c>
      <c r="B342" s="35" t="s">
        <v>1622</v>
      </c>
    </row>
    <row r="343" spans="1:2" ht="48" x14ac:dyDescent="0.25">
      <c r="A343" s="33" t="s">
        <v>1625</v>
      </c>
      <c r="B343" s="35" t="s">
        <v>1626</v>
      </c>
    </row>
    <row r="344" spans="1:2" ht="36" x14ac:dyDescent="0.25">
      <c r="A344" s="33" t="s">
        <v>1630</v>
      </c>
      <c r="B344" s="35" t="s">
        <v>1631</v>
      </c>
    </row>
    <row r="345" spans="1:2" ht="36" x14ac:dyDescent="0.25">
      <c r="A345" s="33" t="s">
        <v>1635</v>
      </c>
      <c r="B345" s="35" t="s">
        <v>1636</v>
      </c>
    </row>
    <row r="346" spans="1:2" ht="36" x14ac:dyDescent="0.25">
      <c r="A346" s="33" t="s">
        <v>1638</v>
      </c>
      <c r="B346" s="35" t="s">
        <v>1639</v>
      </c>
    </row>
    <row r="347" spans="1:2" ht="36" x14ac:dyDescent="0.25">
      <c r="A347" s="33" t="s">
        <v>1644</v>
      </c>
      <c r="B347" s="35" t="s">
        <v>1645</v>
      </c>
    </row>
    <row r="348" spans="1:2" ht="36" x14ac:dyDescent="0.25">
      <c r="A348" s="33" t="s">
        <v>1649</v>
      </c>
      <c r="B348" s="35" t="s">
        <v>1650</v>
      </c>
    </row>
    <row r="349" spans="1:2" ht="36" x14ac:dyDescent="0.25">
      <c r="A349" s="33" t="s">
        <v>1653</v>
      </c>
      <c r="B349" s="35" t="s">
        <v>1654</v>
      </c>
    </row>
    <row r="350" spans="1:2" ht="48" x14ac:dyDescent="0.25">
      <c r="A350" s="33" t="s">
        <v>1657</v>
      </c>
      <c r="B350" s="35" t="s">
        <v>1658</v>
      </c>
    </row>
    <row r="351" spans="1:2" ht="84" x14ac:dyDescent="0.25">
      <c r="A351" s="33" t="s">
        <v>1660</v>
      </c>
      <c r="B351" s="35" t="s">
        <v>1662</v>
      </c>
    </row>
    <row r="352" spans="1:2" ht="48" x14ac:dyDescent="0.25">
      <c r="A352" s="33" t="s">
        <v>1667</v>
      </c>
      <c r="B352" s="35" t="s">
        <v>1668</v>
      </c>
    </row>
    <row r="353" spans="1:2" ht="48" x14ac:dyDescent="0.25">
      <c r="A353" s="33" t="s">
        <v>1672</v>
      </c>
      <c r="B353" s="35" t="s">
        <v>1673</v>
      </c>
    </row>
    <row r="354" spans="1:2" ht="48" x14ac:dyDescent="0.25">
      <c r="A354" s="33" t="s">
        <v>1678</v>
      </c>
      <c r="B354" s="35" t="s">
        <v>1679</v>
      </c>
    </row>
    <row r="355" spans="1:2" ht="60" x14ac:dyDescent="0.25">
      <c r="A355" s="36" t="s">
        <v>1681</v>
      </c>
      <c r="B355" s="35" t="s">
        <v>1682</v>
      </c>
    </row>
    <row r="356" spans="1:2" ht="36" x14ac:dyDescent="0.25">
      <c r="A356" s="36" t="s">
        <v>1687</v>
      </c>
      <c r="B356" s="35" t="s">
        <v>1688</v>
      </c>
    </row>
    <row r="357" spans="1:2" ht="36" x14ac:dyDescent="0.25">
      <c r="A357" s="36" t="s">
        <v>1691</v>
      </c>
      <c r="B357" s="35" t="s">
        <v>1692</v>
      </c>
    </row>
    <row r="358" spans="1:2" ht="36" x14ac:dyDescent="0.25">
      <c r="A358" s="36" t="s">
        <v>1695</v>
      </c>
      <c r="B358" s="35" t="s">
        <v>1696</v>
      </c>
    </row>
    <row r="359" spans="1:2" ht="36" x14ac:dyDescent="0.25">
      <c r="A359" s="33" t="s">
        <v>1702</v>
      </c>
      <c r="B359" s="35" t="s">
        <v>1703</v>
      </c>
    </row>
    <row r="360" spans="1:2" x14ac:dyDescent="0.25">
      <c r="A360" s="33" t="s">
        <v>1708</v>
      </c>
      <c r="B360" s="35" t="s">
        <v>1710</v>
      </c>
    </row>
    <row r="361" spans="1:2" ht="36" x14ac:dyDescent="0.25">
      <c r="A361" s="36" t="s">
        <v>1716</v>
      </c>
      <c r="B361" s="35" t="s">
        <v>1717</v>
      </c>
    </row>
    <row r="362" spans="1:2" ht="36" x14ac:dyDescent="0.25">
      <c r="A362" s="36" t="s">
        <v>1722</v>
      </c>
      <c r="B362" s="35" t="s">
        <v>1723</v>
      </c>
    </row>
    <row r="363" spans="1:2" ht="36" x14ac:dyDescent="0.25">
      <c r="A363" s="33" t="s">
        <v>1728</v>
      </c>
      <c r="B363" s="35" t="s">
        <v>1729</v>
      </c>
    </row>
    <row r="364" spans="1:2" ht="36" x14ac:dyDescent="0.25">
      <c r="A364" s="36" t="s">
        <v>1732</v>
      </c>
      <c r="B364" s="35" t="s">
        <v>1733</v>
      </c>
    </row>
    <row r="365" spans="1:2" ht="24" x14ac:dyDescent="0.25">
      <c r="A365" s="36" t="s">
        <v>1738</v>
      </c>
      <c r="B365" s="35" t="s">
        <v>1739</v>
      </c>
    </row>
    <row r="366" spans="1:2" ht="24" x14ac:dyDescent="0.25">
      <c r="A366" s="36" t="s">
        <v>1744</v>
      </c>
      <c r="B366" s="35" t="s">
        <v>1745</v>
      </c>
    </row>
    <row r="367" spans="1:2" ht="24" x14ac:dyDescent="0.25">
      <c r="A367" s="36" t="s">
        <v>1750</v>
      </c>
      <c r="B367" s="35" t="s">
        <v>1751</v>
      </c>
    </row>
    <row r="368" spans="1:2" ht="24" x14ac:dyDescent="0.25">
      <c r="A368" s="33" t="s">
        <v>1754</v>
      </c>
      <c r="B368" s="35" t="s">
        <v>1755</v>
      </c>
    </row>
    <row r="369" spans="1:2" ht="24" x14ac:dyDescent="0.25">
      <c r="A369" s="36" t="s">
        <v>1759</v>
      </c>
      <c r="B369" s="35" t="s">
        <v>1760</v>
      </c>
    </row>
    <row r="370" spans="1:2" x14ac:dyDescent="0.25">
      <c r="A370" s="36" t="s">
        <v>1764</v>
      </c>
      <c r="B370" s="35" t="s">
        <v>1765</v>
      </c>
    </row>
    <row r="371" spans="1:2" x14ac:dyDescent="0.25">
      <c r="A371" s="36" t="s">
        <v>1768</v>
      </c>
      <c r="B371" s="35" t="s">
        <v>1769</v>
      </c>
    </row>
    <row r="372" spans="1:2" ht="24" x14ac:dyDescent="0.25">
      <c r="A372" s="36" t="s">
        <v>1773</v>
      </c>
      <c r="B372" s="35" t="s">
        <v>1774</v>
      </c>
    </row>
    <row r="373" spans="1:2" ht="24" x14ac:dyDescent="0.25">
      <c r="A373" s="36" t="s">
        <v>1778</v>
      </c>
      <c r="B373" s="35" t="s">
        <v>1779</v>
      </c>
    </row>
    <row r="374" spans="1:2" ht="24" x14ac:dyDescent="0.25">
      <c r="A374" s="33" t="s">
        <v>1782</v>
      </c>
      <c r="B374" s="35" t="s">
        <v>1783</v>
      </c>
    </row>
    <row r="375" spans="1:2" x14ac:dyDescent="0.25">
      <c r="A375" s="36" t="s">
        <v>1785</v>
      </c>
      <c r="B375" s="35" t="s">
        <v>1786</v>
      </c>
    </row>
    <row r="376" spans="1:2" x14ac:dyDescent="0.25">
      <c r="A376" s="36" t="s">
        <v>1788</v>
      </c>
      <c r="B376" s="35" t="s">
        <v>1789</v>
      </c>
    </row>
    <row r="377" spans="1:2" ht="24" x14ac:dyDescent="0.25">
      <c r="A377" s="36" t="s">
        <v>1793</v>
      </c>
      <c r="B377" s="35" t="s">
        <v>1794</v>
      </c>
    </row>
    <row r="378" spans="1:2" ht="24" x14ac:dyDescent="0.25">
      <c r="A378" s="33" t="s">
        <v>1799</v>
      </c>
      <c r="B378" s="35" t="s">
        <v>1800</v>
      </c>
    </row>
    <row r="379" spans="1:2" ht="24" x14ac:dyDescent="0.25">
      <c r="A379" s="33" t="s">
        <v>1803</v>
      </c>
      <c r="B379" s="35" t="s">
        <v>1804</v>
      </c>
    </row>
    <row r="380" spans="1:2" ht="24" x14ac:dyDescent="0.25">
      <c r="A380" s="33" t="s">
        <v>1805</v>
      </c>
      <c r="B380" s="35" t="s">
        <v>1806</v>
      </c>
    </row>
    <row r="381" spans="1:2" ht="24" x14ac:dyDescent="0.25">
      <c r="A381" s="36" t="s">
        <v>1809</v>
      </c>
      <c r="B381" s="35" t="s">
        <v>1810</v>
      </c>
    </row>
    <row r="382" spans="1:2" ht="24" x14ac:dyDescent="0.25">
      <c r="A382" s="33" t="s">
        <v>1813</v>
      </c>
      <c r="B382" s="35" t="s">
        <v>1814</v>
      </c>
    </row>
    <row r="383" spans="1:2" x14ac:dyDescent="0.25">
      <c r="A383" s="33" t="s">
        <v>1818</v>
      </c>
      <c r="B383" s="35" t="s">
        <v>1819</v>
      </c>
    </row>
    <row r="384" spans="1:2" ht="24" x14ac:dyDescent="0.25">
      <c r="A384" s="33" t="s">
        <v>1820</v>
      </c>
      <c r="B384" s="35" t="s">
        <v>1821</v>
      </c>
    </row>
    <row r="385" spans="1:2" ht="24" x14ac:dyDescent="0.25">
      <c r="A385" s="33" t="s">
        <v>1823</v>
      </c>
      <c r="B385" s="35" t="s">
        <v>1824</v>
      </c>
    </row>
    <row r="386" spans="1:2" ht="24" x14ac:dyDescent="0.25">
      <c r="A386" s="33" t="s">
        <v>1826</v>
      </c>
      <c r="B386" s="35" t="s">
        <v>1828</v>
      </c>
    </row>
    <row r="387" spans="1:2" ht="60" x14ac:dyDescent="0.25">
      <c r="A387" s="33" t="s">
        <v>1833</v>
      </c>
      <c r="B387" s="37" t="s">
        <v>1834</v>
      </c>
    </row>
    <row r="388" spans="1:2" ht="48" x14ac:dyDescent="0.25">
      <c r="A388" s="33" t="s">
        <v>1840</v>
      </c>
      <c r="B388" s="35" t="s">
        <v>1841</v>
      </c>
    </row>
    <row r="389" spans="1:2" ht="36" x14ac:dyDescent="0.25">
      <c r="A389" s="33" t="s">
        <v>1846</v>
      </c>
      <c r="B389" s="35" t="s">
        <v>1847</v>
      </c>
    </row>
    <row r="390" spans="1:2" ht="36" x14ac:dyDescent="0.25">
      <c r="A390" s="36" t="s">
        <v>1850</v>
      </c>
      <c r="B390" s="35" t="s">
        <v>1851</v>
      </c>
    </row>
    <row r="391" spans="1:2" ht="36" x14ac:dyDescent="0.25">
      <c r="A391" s="33" t="s">
        <v>1854</v>
      </c>
      <c r="B391" s="35" t="s">
        <v>1855</v>
      </c>
    </row>
    <row r="392" spans="1:2" ht="24" x14ac:dyDescent="0.25">
      <c r="A392" s="33" t="s">
        <v>1857</v>
      </c>
      <c r="B392" s="35" t="s">
        <v>1858</v>
      </c>
    </row>
    <row r="393" spans="1:2" ht="48" x14ac:dyDescent="0.25">
      <c r="A393" s="33" t="s">
        <v>1863</v>
      </c>
      <c r="B393" s="35" t="s">
        <v>1864</v>
      </c>
    </row>
    <row r="394" spans="1:2" ht="24" x14ac:dyDescent="0.25">
      <c r="A394" s="33" t="s">
        <v>1865</v>
      </c>
      <c r="B394" s="35" t="s">
        <v>1866</v>
      </c>
    </row>
    <row r="395" spans="1:2" ht="24" x14ac:dyDescent="0.25">
      <c r="A395" s="33" t="s">
        <v>1869</v>
      </c>
      <c r="B395" s="35" t="s">
        <v>1870</v>
      </c>
    </row>
    <row r="396" spans="1:2" ht="24" x14ac:dyDescent="0.25">
      <c r="A396" s="33" t="s">
        <v>1871</v>
      </c>
      <c r="B396" s="35" t="s">
        <v>1872</v>
      </c>
    </row>
    <row r="397" spans="1:2" ht="24" x14ac:dyDescent="0.25">
      <c r="A397" s="33" t="s">
        <v>1874</v>
      </c>
      <c r="B397" s="35" t="s">
        <v>1875</v>
      </c>
    </row>
    <row r="398" spans="1:2" ht="24" x14ac:dyDescent="0.25">
      <c r="A398" s="33" t="s">
        <v>1882</v>
      </c>
      <c r="B398" s="35" t="s">
        <v>1883</v>
      </c>
    </row>
    <row r="399" spans="1:2" ht="24" x14ac:dyDescent="0.25">
      <c r="A399" s="33" t="s">
        <v>1888</v>
      </c>
      <c r="B399" s="35" t="s">
        <v>1889</v>
      </c>
    </row>
    <row r="400" spans="1:2" ht="24" x14ac:dyDescent="0.25">
      <c r="A400" s="33" t="s">
        <v>1893</v>
      </c>
      <c r="B400" s="35" t="s">
        <v>1894</v>
      </c>
    </row>
    <row r="401" spans="1:2" ht="36" x14ac:dyDescent="0.25">
      <c r="A401" s="33" t="s">
        <v>1900</v>
      </c>
      <c r="B401" s="35" t="s">
        <v>1901</v>
      </c>
    </row>
    <row r="402" spans="1:2" ht="48" x14ac:dyDescent="0.25">
      <c r="A402" s="33" t="s">
        <v>1907</v>
      </c>
      <c r="B402" s="35" t="s">
        <v>1908</v>
      </c>
    </row>
    <row r="403" spans="1:2" ht="24" x14ac:dyDescent="0.25">
      <c r="A403" s="33" t="s">
        <v>1911</v>
      </c>
      <c r="B403" s="35" t="s">
        <v>1912</v>
      </c>
    </row>
    <row r="404" spans="1:2" ht="24" x14ac:dyDescent="0.25">
      <c r="A404" s="33" t="s">
        <v>1916</v>
      </c>
      <c r="B404" s="35" t="s">
        <v>1917</v>
      </c>
    </row>
    <row r="405" spans="1:2" ht="36" x14ac:dyDescent="0.25">
      <c r="A405" s="33" t="s">
        <v>1923</v>
      </c>
      <c r="B405" s="35" t="s">
        <v>1924</v>
      </c>
    </row>
    <row r="406" spans="1:2" ht="36" x14ac:dyDescent="0.25">
      <c r="A406" s="33" t="s">
        <v>1927</v>
      </c>
      <c r="B406" s="35" t="s">
        <v>1928</v>
      </c>
    </row>
    <row r="407" spans="1:2" ht="36" x14ac:dyDescent="0.25">
      <c r="A407" s="33" t="s">
        <v>1931</v>
      </c>
      <c r="B407" s="35" t="s">
        <v>1932</v>
      </c>
    </row>
    <row r="408" spans="1:2" ht="24" x14ac:dyDescent="0.25">
      <c r="A408" s="33" t="s">
        <v>1937</v>
      </c>
      <c r="B408" s="35" t="s">
        <v>1938</v>
      </c>
    </row>
    <row r="409" spans="1:2" ht="36" x14ac:dyDescent="0.25">
      <c r="A409" s="33" t="s">
        <v>1943</v>
      </c>
      <c r="B409" s="35" t="s">
        <v>1944</v>
      </c>
    </row>
    <row r="410" spans="1:2" ht="48" x14ac:dyDescent="0.25">
      <c r="A410" s="33" t="s">
        <v>1950</v>
      </c>
      <c r="B410" s="35" t="s">
        <v>1951</v>
      </c>
    </row>
    <row r="411" spans="1:2" ht="48" x14ac:dyDescent="0.25">
      <c r="A411" s="33" t="s">
        <v>1957</v>
      </c>
      <c r="B411" s="35" t="s">
        <v>1958</v>
      </c>
    </row>
    <row r="412" spans="1:2" ht="36" x14ac:dyDescent="0.25">
      <c r="A412" s="33" t="s">
        <v>1961</v>
      </c>
      <c r="B412" s="35" t="s">
        <v>1962</v>
      </c>
    </row>
    <row r="413" spans="1:2" ht="48" x14ac:dyDescent="0.25">
      <c r="A413" s="33" t="s">
        <v>1965</v>
      </c>
      <c r="B413" s="35" t="s">
        <v>1966</v>
      </c>
    </row>
    <row r="414" spans="1:2" ht="60" x14ac:dyDescent="0.25">
      <c r="A414" s="33" t="s">
        <v>1968</v>
      </c>
      <c r="B414" s="35" t="s">
        <v>1969</v>
      </c>
    </row>
    <row r="415" spans="1:2" ht="24" x14ac:dyDescent="0.25">
      <c r="A415" s="33" t="s">
        <v>1972</v>
      </c>
      <c r="B415" s="35" t="s">
        <v>1973</v>
      </c>
    </row>
    <row r="416" spans="1:2" ht="24" x14ac:dyDescent="0.25">
      <c r="A416" s="33" t="s">
        <v>1979</v>
      </c>
      <c r="B416" s="35" t="s">
        <v>1980</v>
      </c>
    </row>
    <row r="417" spans="1:2" ht="24" x14ac:dyDescent="0.25">
      <c r="A417" s="33" t="s">
        <v>1985</v>
      </c>
      <c r="B417" s="35" t="s">
        <v>1986</v>
      </c>
    </row>
    <row r="418" spans="1:2" ht="24" x14ac:dyDescent="0.25">
      <c r="A418" s="33" t="s">
        <v>1990</v>
      </c>
      <c r="B418" s="35" t="s">
        <v>1991</v>
      </c>
    </row>
    <row r="419" spans="1:2" ht="36" x14ac:dyDescent="0.25">
      <c r="A419" s="33" t="s">
        <v>1996</v>
      </c>
      <c r="B419" s="35" t="s">
        <v>1997</v>
      </c>
    </row>
    <row r="420" spans="1:2" ht="24" x14ac:dyDescent="0.25">
      <c r="A420" s="33" t="s">
        <v>2002</v>
      </c>
      <c r="B420" s="35" t="s">
        <v>2003</v>
      </c>
    </row>
    <row r="421" spans="1:2" ht="36" x14ac:dyDescent="0.25">
      <c r="A421" s="33" t="s">
        <v>2007</v>
      </c>
      <c r="B421" s="35" t="s">
        <v>2008</v>
      </c>
    </row>
    <row r="422" spans="1:2" ht="24" x14ac:dyDescent="0.25">
      <c r="A422" s="36" t="s">
        <v>2012</v>
      </c>
      <c r="B422" s="35" t="s">
        <v>2013</v>
      </c>
    </row>
    <row r="423" spans="1:2" x14ac:dyDescent="0.25">
      <c r="A423" s="33" t="s">
        <v>2017</v>
      </c>
      <c r="B423" s="35" t="s">
        <v>2018</v>
      </c>
    </row>
    <row r="424" spans="1:2" ht="24" x14ac:dyDescent="0.25">
      <c r="A424" s="33" t="s">
        <v>2020</v>
      </c>
      <c r="B424" s="35" t="s">
        <v>2021</v>
      </c>
    </row>
    <row r="425" spans="1:2" x14ac:dyDescent="0.25">
      <c r="A425" s="33" t="s">
        <v>2024</v>
      </c>
      <c r="B425" s="35" t="s">
        <v>2025</v>
      </c>
    </row>
    <row r="426" spans="1:2" x14ac:dyDescent="0.25">
      <c r="A426" s="33" t="s">
        <v>2029</v>
      </c>
      <c r="B426" s="35" t="s">
        <v>2030</v>
      </c>
    </row>
    <row r="427" spans="1:2" ht="36" x14ac:dyDescent="0.25">
      <c r="A427" s="33" t="s">
        <v>2033</v>
      </c>
      <c r="B427" s="37" t="s">
        <v>2034</v>
      </c>
    </row>
    <row r="428" spans="1:2" ht="36" x14ac:dyDescent="0.25">
      <c r="A428" s="33" t="s">
        <v>2038</v>
      </c>
      <c r="B428" s="35" t="s">
        <v>2039</v>
      </c>
    </row>
    <row r="429" spans="1:2" ht="48" x14ac:dyDescent="0.25">
      <c r="A429" s="33" t="s">
        <v>2040</v>
      </c>
      <c r="B429" s="35" t="s">
        <v>2041</v>
      </c>
    </row>
    <row r="430" spans="1:2" ht="48" x14ac:dyDescent="0.25">
      <c r="A430" s="33" t="s">
        <v>2043</v>
      </c>
      <c r="B430" s="35" t="s">
        <v>2044</v>
      </c>
    </row>
    <row r="431" spans="1:2" ht="24" x14ac:dyDescent="0.25">
      <c r="A431" s="33" t="s">
        <v>2045</v>
      </c>
      <c r="B431" s="35" t="s">
        <v>2046</v>
      </c>
    </row>
    <row r="432" spans="1:2" ht="36" x14ac:dyDescent="0.25">
      <c r="A432" s="33" t="s">
        <v>2048</v>
      </c>
      <c r="B432" s="35" t="s">
        <v>2049</v>
      </c>
    </row>
    <row r="433" spans="1:2" ht="60" x14ac:dyDescent="0.25">
      <c r="A433" s="33" t="s">
        <v>2053</v>
      </c>
      <c r="B433" s="35" t="s">
        <v>2054</v>
      </c>
    </row>
    <row r="434" spans="1:2" ht="36" x14ac:dyDescent="0.25">
      <c r="A434" s="33" t="s">
        <v>2056</v>
      </c>
      <c r="B434" s="35" t="s">
        <v>2057</v>
      </c>
    </row>
    <row r="435" spans="1:2" ht="36" x14ac:dyDescent="0.25">
      <c r="A435" s="36" t="s">
        <v>2059</v>
      </c>
      <c r="B435" s="35" t="s">
        <v>2060</v>
      </c>
    </row>
    <row r="436" spans="1:2" ht="36" x14ac:dyDescent="0.25">
      <c r="A436" s="33" t="s">
        <v>2061</v>
      </c>
      <c r="B436" s="35" t="s">
        <v>2062</v>
      </c>
    </row>
    <row r="437" spans="1:2" ht="36" x14ac:dyDescent="0.25">
      <c r="A437" s="36" t="s">
        <v>2067</v>
      </c>
      <c r="B437" s="35" t="s">
        <v>2068</v>
      </c>
    </row>
    <row r="438" spans="1:2" ht="36" x14ac:dyDescent="0.25">
      <c r="A438" s="36" t="s">
        <v>2074</v>
      </c>
      <c r="B438" s="35" t="s">
        <v>2075</v>
      </c>
    </row>
    <row r="439" spans="1:2" ht="60" x14ac:dyDescent="0.25">
      <c r="A439" s="33" t="s">
        <v>2080</v>
      </c>
      <c r="B439" s="35" t="s">
        <v>2081</v>
      </c>
    </row>
    <row r="440" spans="1:2" x14ac:dyDescent="0.25">
      <c r="A440" s="33" t="s">
        <v>2087</v>
      </c>
      <c r="B440" s="35" t="s">
        <v>2088</v>
      </c>
    </row>
    <row r="441" spans="1:2" x14ac:dyDescent="0.25">
      <c r="A441" s="33" t="s">
        <v>2090</v>
      </c>
      <c r="B441" s="35" t="s">
        <v>2091</v>
      </c>
    </row>
    <row r="442" spans="1:2" ht="24" x14ac:dyDescent="0.25">
      <c r="A442" s="33" t="s">
        <v>2095</v>
      </c>
      <c r="B442" s="35" t="s">
        <v>2096</v>
      </c>
    </row>
    <row r="443" spans="1:2" x14ac:dyDescent="0.25">
      <c r="A443" s="33" t="s">
        <v>2102</v>
      </c>
      <c r="B443" s="35" t="s">
        <v>2103</v>
      </c>
    </row>
    <row r="444" spans="1:2" ht="24" x14ac:dyDescent="0.25">
      <c r="A444" s="33" t="s">
        <v>2107</v>
      </c>
      <c r="B444" s="35" t="s">
        <v>2108</v>
      </c>
    </row>
    <row r="445" spans="1:2" ht="72" x14ac:dyDescent="0.25">
      <c r="A445" s="33" t="s">
        <v>2114</v>
      </c>
      <c r="B445" s="35" t="s">
        <v>2115</v>
      </c>
    </row>
    <row r="446" spans="1:2" ht="60" x14ac:dyDescent="0.25">
      <c r="A446" s="33" t="s">
        <v>2121</v>
      </c>
      <c r="B446" s="35" t="s">
        <v>2122</v>
      </c>
    </row>
    <row r="447" spans="1:2" ht="24" x14ac:dyDescent="0.25">
      <c r="A447" s="33" t="s">
        <v>2126</v>
      </c>
      <c r="B447" s="35" t="s">
        <v>2127</v>
      </c>
    </row>
    <row r="448" spans="1:2" ht="24" x14ac:dyDescent="0.25">
      <c r="A448" s="72">
        <v>11</v>
      </c>
      <c r="B448" s="35" t="s">
        <v>2134</v>
      </c>
    </row>
  </sheetData>
  <sheetProtection algorithmName="SHA-512" hashValue="wVR6Lf5AzoqjPANwwWNW0Jb38J9+mi3aTBDrqL1X8KTInNcykJ5HvYCLNKUgCOUaQSb/FFgCue0JhOUzCgTg/Q==" saltValue="rDOS3ke6WQXY7PCinWV5vQ==" spinCount="100000" sheet="1" objects="1" scenarios="1"/>
  <autoFilter ref="A1:B448" xr:uid="{00000000-0009-0000-0000-000005000000}"/>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2">
    <tabColor rgb="FF92D050"/>
    <pageSetUpPr fitToPage="1"/>
  </sheetPr>
  <dimension ref="A1:R52"/>
  <sheetViews>
    <sheetView zoomScale="90" zoomScaleNormal="90" workbookViewId="0">
      <selection activeCell="A3" sqref="A3"/>
    </sheetView>
  </sheetViews>
  <sheetFormatPr defaultColWidth="9.28515625" defaultRowHeight="15" x14ac:dyDescent="0.25"/>
  <cols>
    <col min="1" max="1" width="3" style="42" customWidth="1"/>
    <col min="2" max="2" width="9.85546875" style="42" bestFit="1" customWidth="1"/>
    <col min="3" max="3" width="16.42578125" style="42" customWidth="1"/>
    <col min="4" max="5" width="31.85546875" style="42" customWidth="1"/>
    <col min="6" max="6" width="17" style="42" bestFit="1" customWidth="1"/>
    <col min="7" max="7" width="36.85546875" style="42" customWidth="1"/>
    <col min="8" max="8" width="52.42578125" style="42" bestFit="1" customWidth="1"/>
    <col min="9" max="10" width="15.140625" style="42" customWidth="1"/>
    <col min="11" max="11" width="8.140625" style="42" bestFit="1" customWidth="1"/>
    <col min="12" max="14" width="15.140625" style="42" customWidth="1"/>
    <col min="15" max="16" width="16.7109375" style="95" bestFit="1" customWidth="1"/>
    <col min="17" max="17" width="12.5703125" style="42" bestFit="1" customWidth="1"/>
    <col min="18" max="23" width="14.140625" style="42" customWidth="1"/>
    <col min="24" max="16384" width="9.28515625" style="42"/>
  </cols>
  <sheetData>
    <row r="1" spans="1:18" customFormat="1" ht="27" thickBot="1" x14ac:dyDescent="0.3">
      <c r="A1" s="32"/>
      <c r="B1" s="32" t="s">
        <v>2139</v>
      </c>
      <c r="C1" s="32"/>
      <c r="D1" s="30"/>
      <c r="E1" s="30"/>
      <c r="F1" s="30"/>
      <c r="G1" s="30"/>
      <c r="H1" s="30"/>
      <c r="I1" s="30"/>
      <c r="J1" s="30"/>
      <c r="K1" s="30"/>
      <c r="L1" s="30"/>
      <c r="M1" s="30"/>
      <c r="N1" s="30"/>
      <c r="O1" s="93"/>
      <c r="P1" s="93"/>
      <c r="Q1" s="83"/>
      <c r="R1" s="83"/>
    </row>
    <row r="2" spans="1:18" s="1" customFormat="1" ht="120.75" thickBot="1" x14ac:dyDescent="0.3">
      <c r="A2" s="5"/>
      <c r="B2" s="5" t="s">
        <v>3</v>
      </c>
      <c r="C2" s="5" t="s">
        <v>0</v>
      </c>
      <c r="D2" s="5" t="s">
        <v>2155</v>
      </c>
      <c r="E2" s="5" t="s">
        <v>2156</v>
      </c>
      <c r="F2" s="51" t="s">
        <v>2161</v>
      </c>
      <c r="G2" s="49" t="s">
        <v>2175</v>
      </c>
      <c r="H2" s="5" t="s">
        <v>2157</v>
      </c>
      <c r="I2" s="5" t="s">
        <v>2143</v>
      </c>
      <c r="J2" s="5" t="s">
        <v>2144</v>
      </c>
      <c r="K2" s="5" t="s">
        <v>2</v>
      </c>
      <c r="L2" s="5" t="s">
        <v>2142</v>
      </c>
      <c r="M2" s="51" t="s">
        <v>2141</v>
      </c>
      <c r="N2" s="51" t="s">
        <v>2187</v>
      </c>
      <c r="O2" s="94" t="s">
        <v>2181</v>
      </c>
      <c r="P2" s="94" t="s">
        <v>2178</v>
      </c>
      <c r="Q2" s="83" t="s">
        <v>2185</v>
      </c>
      <c r="R2" s="83" t="s">
        <v>2184</v>
      </c>
    </row>
    <row r="3" spans="1:18" s="43" customFormat="1" ht="30" x14ac:dyDescent="0.25">
      <c r="A3" s="41">
        <v>1</v>
      </c>
      <c r="B3" s="85" t="str">
        <f>IF(LEN('MEZIROČNÍ NAVÝŠENÍ CENY ZP'!B4)&gt;0,UPPER(SUBSTITUTE('MEZIROČNÍ NAVÝŠENÍ CENY ZP'!B4,CHAR(10),"")),"")</f>
        <v/>
      </c>
      <c r="C3" s="85" t="str">
        <f>IF(LEN('MEZIROČNÍ NAVÝŠENÍ CENY ZP'!C4)&gt;0,SUBSTITUTE('MEZIROČNÍ NAVÝŠENÍ CENY ZP'!C4,CHAR(10),""),"")</f>
        <v/>
      </c>
      <c r="D3" s="85" t="str">
        <f>IF(LEN('MEZIROČNÍ NAVÝŠENÍ CENY ZP'!D4)&gt;0,UPPER(SUBSTITUTE('MEZIROČNÍ NAVÝŠENÍ CENY ZP'!D4,CHAR(10),"")),"")</f>
        <v/>
      </c>
      <c r="E3" s="85" t="str">
        <f>IF(LEN('MEZIROČNÍ NAVÝŠENÍ CENY ZP'!E4)&gt;0,UPPER(SUBSTITUTE('MEZIROČNÍ NAVÝŠENÍ CENY ZP'!E4,CHAR(10),"")),"")</f>
        <v/>
      </c>
      <c r="F3" s="85" t="str">
        <f>IF(LEN('MEZIROČNÍ NAVÝŠENÍ CENY ZP'!F4)&gt;0,UPPER(SUBSTITUTE('MEZIROČNÍ NAVÝŠENÍ CENY ZP'!F4,CHAR(10),"")),"")</f>
        <v/>
      </c>
      <c r="G3" s="85" t="str">
        <f>IF(LEN('MEZIROČNÍ NAVÝŠENÍ CENY ZP'!G4)&gt;0,UPPER(SUBSTITUTE('MEZIROČNÍ NAVÝŠENÍ CENY ZP'!G4,CHAR(10),"")),"")</f>
        <v/>
      </c>
      <c r="H3" s="85" t="str">
        <f>IF(LEN('MEZIROČNÍ NAVÝŠENÍ CENY ZP'!H4)&gt;0,UPPER(SUBSTITUTE('MEZIROČNÍ NAVÝŠENÍ CENY ZP'!H4,CHAR(10),"")),"")</f>
        <v/>
      </c>
      <c r="I3" s="44" t="str">
        <f>IF(LEN('MEZIROČNÍ NAVÝŠENÍ CENY ZP'!J4)&gt;0,UPPER(SUBSTITUTE('MEZIROČNÍ NAVÝŠENÍ CENY ZP'!J4,CHAR(10),"")),"")</f>
        <v/>
      </c>
      <c r="J3" s="44" t="str">
        <f>IF(LEN('MEZIROČNÍ NAVÝŠENÍ CENY ZP'!K4)&gt;0,UPPER(SUBSTITUTE('MEZIROČNÍ NAVÝŠENÍ CENY ZP'!K4,CHAR(10),"")),"")</f>
        <v/>
      </c>
      <c r="K3" s="44" t="str">
        <f>IF(LEN('MEZIROČNÍ NAVÝŠENÍ CENY ZP'!I4)&gt;0,UPPER(SUBSTITUTE('MEZIROČNÍ NAVÝŠENÍ CENY ZP'!I4,CHAR(10),"")),"")</f>
        <v/>
      </c>
      <c r="L3" s="44" t="str">
        <f>IF(LEN('MEZIROČNÍ NAVÝŠENÍ CENY ZP'!L4)&gt;0,UPPER(SUBSTITUTE('MEZIROČNÍ NAVÝŠENÍ CENY ZP'!L4,CHAR(10),"")),"")</f>
        <v/>
      </c>
      <c r="M3" s="70" t="str">
        <f>IF(LEN('MEZIROČNÍ NAVÝŠENÍ CENY ZP'!M4)&gt;0,UPPER(SUBSTITUTE('MEZIROČNÍ NAVÝŠENÍ CENY ZP'!M4,CHAR(10),"")),"")</f>
        <v/>
      </c>
      <c r="N3" s="112" t="str">
        <f>IF('MEZIROČNÍ NAVÝŠENÍ CENY ZP'!N4="","",'MEZIROČNÍ NAVÝŠENÍ CENY ZP'!N4)</f>
        <v/>
      </c>
      <c r="O3" s="96" t="str">
        <f>IF('MEZIROČNÍ NAVÝŠENÍ CENY ZP'!O4="","",'MEZIROČNÍ NAVÝŠENÍ CENY ZP'!O4)</f>
        <v/>
      </c>
      <c r="P3" s="96" t="str">
        <f>IF('MEZIROČNÍ NAVÝŠENÍ CENY ZP'!P4="","",'MEZIROČNÍ NAVÝŠENÍ CENY ZP'!P4)</f>
        <v/>
      </c>
      <c r="Q3" s="84" t="str">
        <f>IF(LEN('MEZIROČNÍ NAVÝŠENÍ CENY ZP'!Q4)&gt;0,UPPER(SUBSTITUTE('MEZIROČNÍ NAVÝŠENÍ CENY ZP'!Q4,CHAR(10),"")),"")</f>
        <v/>
      </c>
      <c r="R3" s="84" t="str">
        <f>IF(LEN('MEZIROČNÍ NAVÝŠENÍ CENY ZP'!R4)&gt;0,UPPER(SUBSTITUTE('MEZIROČNÍ NAVÝŠENÍ CENY ZP'!R4,CHAR(10),"")),"")</f>
        <v/>
      </c>
    </row>
    <row r="4" spans="1:18" ht="30" x14ac:dyDescent="0.25">
      <c r="A4" s="55" t="str">
        <f>IF(B4&lt;&gt;"",A3+1,"")</f>
        <v/>
      </c>
      <c r="B4" s="44" t="str">
        <f>IF(LEN('MEZIROČNÍ NAVÝŠENÍ CENY ZP'!B5)&gt;0,UPPER(SUBSTITUTE('MEZIROČNÍ NAVÝŠENÍ CENY ZP'!B5,CHAR(10),"")),"")</f>
        <v/>
      </c>
      <c r="C4" s="44" t="str">
        <f>IF(LEN('MEZIROČNÍ NAVÝŠENÍ CENY ZP'!C5)&gt;0,SUBSTITUTE('MEZIROČNÍ NAVÝŠENÍ CENY ZP'!C5,CHAR(10),""),"")</f>
        <v/>
      </c>
      <c r="D4" s="44" t="str">
        <f>IF(LEN('MEZIROČNÍ NAVÝŠENÍ CENY ZP'!D5)&gt;0,UPPER(SUBSTITUTE('MEZIROČNÍ NAVÝŠENÍ CENY ZP'!D5,CHAR(10),"")),"")</f>
        <v/>
      </c>
      <c r="E4" s="44" t="str">
        <f>IF(LEN('MEZIROČNÍ NAVÝŠENÍ CENY ZP'!E5)&gt;0,UPPER(SUBSTITUTE('MEZIROČNÍ NAVÝŠENÍ CENY ZP'!E5,CHAR(10),"")),"")</f>
        <v/>
      </c>
      <c r="F4" s="44" t="str">
        <f>IF(LEN('MEZIROČNÍ NAVÝŠENÍ CENY ZP'!F5)&gt;0,UPPER(SUBSTITUTE('MEZIROČNÍ NAVÝŠENÍ CENY ZP'!F5,CHAR(10),"")),"")</f>
        <v/>
      </c>
      <c r="G4" s="44" t="str">
        <f>IF(LEN('MEZIROČNÍ NAVÝŠENÍ CENY ZP'!G5)&gt;0,UPPER(SUBSTITUTE('MEZIROČNÍ NAVÝŠENÍ CENY ZP'!G5,CHAR(10),"")),"")</f>
        <v/>
      </c>
      <c r="H4" s="44" t="str">
        <f>IF(LEN('MEZIROČNÍ NAVÝŠENÍ CENY ZP'!H5)&gt;0,UPPER(SUBSTITUTE('MEZIROČNÍ NAVÝŠENÍ CENY ZP'!H5,CHAR(10),"")),"")</f>
        <v/>
      </c>
      <c r="I4" s="44" t="str">
        <f>IF(LEN('MEZIROČNÍ NAVÝŠENÍ CENY ZP'!J5)&gt;0,UPPER(SUBSTITUTE('MEZIROČNÍ NAVÝŠENÍ CENY ZP'!J5,CHAR(10),"")),"")</f>
        <v/>
      </c>
      <c r="J4" s="44" t="str">
        <f>IF(LEN('MEZIROČNÍ NAVÝŠENÍ CENY ZP'!K5)&gt;0,UPPER(SUBSTITUTE('MEZIROČNÍ NAVÝŠENÍ CENY ZP'!K5,CHAR(10),"")),"")</f>
        <v/>
      </c>
      <c r="K4" s="44" t="str">
        <f>IF(LEN('MEZIROČNÍ NAVÝŠENÍ CENY ZP'!I5)&gt;0,UPPER(SUBSTITUTE('MEZIROČNÍ NAVÝŠENÍ CENY ZP'!I5,CHAR(10),"")),"")</f>
        <v/>
      </c>
      <c r="L4" s="44" t="str">
        <f>IF(LEN('MEZIROČNÍ NAVÝŠENÍ CENY ZP'!L5)&gt;0,UPPER(SUBSTITUTE('MEZIROČNÍ NAVÝŠENÍ CENY ZP'!L5,CHAR(10),"")),"")</f>
        <v/>
      </c>
      <c r="M4" s="70" t="str">
        <f>IF(LEN('MEZIROČNÍ NAVÝŠENÍ CENY ZP'!M5)&gt;0,UPPER(SUBSTITUTE('MEZIROČNÍ NAVÝŠENÍ CENY ZP'!M5,CHAR(10),"")),"")</f>
        <v/>
      </c>
      <c r="N4" s="112" t="str">
        <f>IF('MEZIROČNÍ NAVÝŠENÍ CENY ZP'!N5="","",'MEZIROČNÍ NAVÝŠENÍ CENY ZP'!N5)</f>
        <v/>
      </c>
      <c r="O4" s="96" t="str">
        <f>IF('MEZIROČNÍ NAVÝŠENÍ CENY ZP'!O5="","",'MEZIROČNÍ NAVÝŠENÍ CENY ZP'!O5)</f>
        <v/>
      </c>
      <c r="P4" s="96" t="str">
        <f>IF('MEZIROČNÍ NAVÝŠENÍ CENY ZP'!P5="","",'MEZIROČNÍ NAVÝŠENÍ CENY ZP'!P5)</f>
        <v/>
      </c>
      <c r="Q4" s="84" t="str">
        <f>IF(LEN('MEZIROČNÍ NAVÝŠENÍ CENY ZP'!Q5)&gt;0,UPPER(SUBSTITUTE('MEZIROČNÍ NAVÝŠENÍ CENY ZP'!Q5,CHAR(10),"")),"")</f>
        <v/>
      </c>
      <c r="R4" s="84" t="str">
        <f>IF(LEN('MEZIROČNÍ NAVÝŠENÍ CENY ZP'!R5)&gt;0,UPPER(SUBSTITUTE('MEZIROČNÍ NAVÝŠENÍ CENY ZP'!R5,CHAR(10),"")),"")</f>
        <v/>
      </c>
    </row>
    <row r="5" spans="1:18" ht="60" x14ac:dyDescent="0.25">
      <c r="A5" s="55" t="str">
        <f t="shared" ref="A5:A52" si="0">IF(B5&lt;&gt;"",A4+1,"")</f>
        <v/>
      </c>
      <c r="B5" s="44" t="str">
        <f>IF(LEN('MEZIROČNÍ NAVÝŠENÍ CENY ZP'!B6)&gt;0,UPPER(SUBSTITUTE('MEZIROČNÍ NAVÝŠENÍ CENY ZP'!B6,CHAR(10),"")),"")</f>
        <v/>
      </c>
      <c r="C5" s="44" t="str">
        <f>IF(LEN('MEZIROČNÍ NAVÝŠENÍ CENY ZP'!C6)&gt;0,SUBSTITUTE('MEZIROČNÍ NAVÝŠENÍ CENY ZP'!C6,CHAR(10),""),"")</f>
        <v/>
      </c>
      <c r="D5" s="44" t="str">
        <f>IF(LEN('MEZIROČNÍ NAVÝŠENÍ CENY ZP'!D6)&gt;0,UPPER(SUBSTITUTE('MEZIROČNÍ NAVÝŠENÍ CENY ZP'!D6,CHAR(10),"")),"")</f>
        <v/>
      </c>
      <c r="E5" s="44" t="str">
        <f>IF(LEN('MEZIROČNÍ NAVÝŠENÍ CENY ZP'!E6)&gt;0,UPPER(SUBSTITUTE('MEZIROČNÍ NAVÝŠENÍ CENY ZP'!E6,CHAR(10),"")),"")</f>
        <v/>
      </c>
      <c r="F5" s="44" t="str">
        <f>IF(LEN('MEZIROČNÍ NAVÝŠENÍ CENY ZP'!F6)&gt;0,UPPER(SUBSTITUTE('MEZIROČNÍ NAVÝŠENÍ CENY ZP'!F6,CHAR(10),"")),"")</f>
        <v/>
      </c>
      <c r="G5" s="44" t="str">
        <f>IF(LEN('MEZIROČNÍ NAVÝŠENÍ CENY ZP'!G6)&gt;0,UPPER(SUBSTITUTE('MEZIROČNÍ NAVÝŠENÍ CENY ZP'!G6,CHAR(10),"")),"")</f>
        <v/>
      </c>
      <c r="H5" s="44" t="str">
        <f>IF(LEN('MEZIROČNÍ NAVÝŠENÍ CENY ZP'!H6)&gt;0,UPPER(SUBSTITUTE('MEZIROČNÍ NAVÝŠENÍ CENY ZP'!H6,CHAR(10),"")),"")</f>
        <v/>
      </c>
      <c r="I5" s="44" t="str">
        <f>IF(LEN('MEZIROČNÍ NAVÝŠENÍ CENY ZP'!J6)&gt;0,UPPER(SUBSTITUTE('MEZIROČNÍ NAVÝŠENÍ CENY ZP'!J6,CHAR(10),"")),"")</f>
        <v/>
      </c>
      <c r="J5" s="44" t="str">
        <f>IF(LEN('MEZIROČNÍ NAVÝŠENÍ CENY ZP'!K6)&gt;0,UPPER(SUBSTITUTE('MEZIROČNÍ NAVÝŠENÍ CENY ZP'!K6,CHAR(10),"")),"")</f>
        <v/>
      </c>
      <c r="K5" s="44" t="str">
        <f>IF(LEN('MEZIROČNÍ NAVÝŠENÍ CENY ZP'!I6)&gt;0,UPPER(SUBSTITUTE('MEZIROČNÍ NAVÝŠENÍ CENY ZP'!I6,CHAR(10),"")),"")</f>
        <v/>
      </c>
      <c r="L5" s="44" t="str">
        <f>IF(LEN('MEZIROČNÍ NAVÝŠENÍ CENY ZP'!L6)&gt;0,UPPER(SUBSTITUTE('MEZIROČNÍ NAVÝŠENÍ CENY ZP'!L6,CHAR(10),"")),"")</f>
        <v/>
      </c>
      <c r="M5" s="70" t="str">
        <f>IF(LEN('MEZIROČNÍ NAVÝŠENÍ CENY ZP'!M6)&gt;0,UPPER(SUBSTITUTE('MEZIROČNÍ NAVÝŠENÍ CENY ZP'!M6,CHAR(10),"")),"")</f>
        <v/>
      </c>
      <c r="N5" s="112" t="str">
        <f>IF('MEZIROČNÍ NAVÝŠENÍ CENY ZP'!N6="","",'MEZIROČNÍ NAVÝŠENÍ CENY ZP'!N6)</f>
        <v/>
      </c>
      <c r="O5" s="96" t="str">
        <f>IF('MEZIROČNÍ NAVÝŠENÍ CENY ZP'!O6="","",'MEZIROČNÍ NAVÝŠENÍ CENY ZP'!O6)</f>
        <v/>
      </c>
      <c r="P5" s="96" t="str">
        <f>IF('MEZIROČNÍ NAVÝŠENÍ CENY ZP'!P6="","",'MEZIROČNÍ NAVÝŠENÍ CENY ZP'!P6)</f>
        <v/>
      </c>
      <c r="Q5" s="84" t="str">
        <f>IF(LEN('MEZIROČNÍ NAVÝŠENÍ CENY ZP'!Q6)&gt;0,UPPER(SUBSTITUTE('MEZIROČNÍ NAVÝŠENÍ CENY ZP'!Q6,CHAR(10),"")),"")</f>
        <v/>
      </c>
      <c r="R5" s="84" t="str">
        <f>IF(LEN('MEZIROČNÍ NAVÝŠENÍ CENY ZP'!R6)&gt;0,UPPER(SUBSTITUTE('MEZIROČNÍ NAVÝŠENÍ CENY ZP'!R6,CHAR(10),"")),"")</f>
        <v/>
      </c>
    </row>
    <row r="6" spans="1:18" x14ac:dyDescent="0.25">
      <c r="A6" s="55" t="str">
        <f t="shared" si="0"/>
        <v/>
      </c>
      <c r="B6" s="44" t="str">
        <f>IF(LEN('MEZIROČNÍ NAVÝŠENÍ CENY ZP'!B7)&gt;0,UPPER(SUBSTITUTE('MEZIROČNÍ NAVÝŠENÍ CENY ZP'!B7,CHAR(10),"")),"")</f>
        <v/>
      </c>
      <c r="C6" s="44" t="str">
        <f>IF(LEN('MEZIROČNÍ NAVÝŠENÍ CENY ZP'!C7)&gt;0,SUBSTITUTE('MEZIROČNÍ NAVÝŠENÍ CENY ZP'!C7,CHAR(10),""),"")</f>
        <v/>
      </c>
      <c r="D6" s="44" t="str">
        <f>IF(LEN('MEZIROČNÍ NAVÝŠENÍ CENY ZP'!D7)&gt;0,UPPER(SUBSTITUTE('MEZIROČNÍ NAVÝŠENÍ CENY ZP'!D7,CHAR(10),"")),"")</f>
        <v/>
      </c>
      <c r="E6" s="44" t="str">
        <f>IF(LEN('MEZIROČNÍ NAVÝŠENÍ CENY ZP'!E7)&gt;0,UPPER(SUBSTITUTE('MEZIROČNÍ NAVÝŠENÍ CENY ZP'!E7,CHAR(10),"")),"")</f>
        <v/>
      </c>
      <c r="F6" s="44" t="str">
        <f>IF(LEN('MEZIROČNÍ NAVÝŠENÍ CENY ZP'!F7)&gt;0,UPPER(SUBSTITUTE('MEZIROČNÍ NAVÝŠENÍ CENY ZP'!F7,CHAR(10),"")),"")</f>
        <v/>
      </c>
      <c r="G6" s="44" t="str">
        <f>IF(LEN('MEZIROČNÍ NAVÝŠENÍ CENY ZP'!G7)&gt;0,UPPER(SUBSTITUTE('MEZIROČNÍ NAVÝŠENÍ CENY ZP'!G7,CHAR(10),"")),"")</f>
        <v/>
      </c>
      <c r="H6" s="44" t="str">
        <f>IF(LEN('MEZIROČNÍ NAVÝŠENÍ CENY ZP'!H7)&gt;0,UPPER(SUBSTITUTE('MEZIROČNÍ NAVÝŠENÍ CENY ZP'!H7,CHAR(10),"")),"")</f>
        <v/>
      </c>
      <c r="I6" s="44" t="str">
        <f>IF(LEN('MEZIROČNÍ NAVÝŠENÍ CENY ZP'!J7)&gt;0,UPPER(SUBSTITUTE('MEZIROČNÍ NAVÝŠENÍ CENY ZP'!J7,CHAR(10),"")),"")</f>
        <v/>
      </c>
      <c r="J6" s="44" t="str">
        <f>IF(LEN('MEZIROČNÍ NAVÝŠENÍ CENY ZP'!K7)&gt;0,UPPER(SUBSTITUTE('MEZIROČNÍ NAVÝŠENÍ CENY ZP'!K7,CHAR(10),"")),"")</f>
        <v/>
      </c>
      <c r="K6" s="44" t="str">
        <f>IF(LEN('MEZIROČNÍ NAVÝŠENÍ CENY ZP'!I7)&gt;0,UPPER(SUBSTITUTE('MEZIROČNÍ NAVÝŠENÍ CENY ZP'!I7,CHAR(10),"")),"")</f>
        <v/>
      </c>
      <c r="L6" s="44" t="str">
        <f>IF(LEN('MEZIROČNÍ NAVÝŠENÍ CENY ZP'!L7)&gt;0,UPPER(SUBSTITUTE('MEZIROČNÍ NAVÝŠENÍ CENY ZP'!L7,CHAR(10),"")),"")</f>
        <v/>
      </c>
      <c r="M6" s="70" t="str">
        <f>IF(LEN('MEZIROČNÍ NAVÝŠENÍ CENY ZP'!M7)&gt;0,UPPER(SUBSTITUTE('MEZIROČNÍ NAVÝŠENÍ CENY ZP'!M7,CHAR(10),"")),"")</f>
        <v/>
      </c>
      <c r="N6" s="112" t="str">
        <f>IF('MEZIROČNÍ NAVÝŠENÍ CENY ZP'!N7="","",'MEZIROČNÍ NAVÝŠENÍ CENY ZP'!N7)</f>
        <v/>
      </c>
      <c r="O6" s="96" t="str">
        <f>IF('MEZIROČNÍ NAVÝŠENÍ CENY ZP'!O7="","",'MEZIROČNÍ NAVÝŠENÍ CENY ZP'!O7)</f>
        <v/>
      </c>
      <c r="P6" s="96" t="str">
        <f>IF('MEZIROČNÍ NAVÝŠENÍ CENY ZP'!P7="","",'MEZIROČNÍ NAVÝŠENÍ CENY ZP'!P7)</f>
        <v/>
      </c>
      <c r="Q6" s="84" t="str">
        <f>IF(LEN('MEZIROČNÍ NAVÝŠENÍ CENY ZP'!Q7)&gt;0,UPPER(SUBSTITUTE('MEZIROČNÍ NAVÝŠENÍ CENY ZP'!Q7,CHAR(10),"")),"")</f>
        <v/>
      </c>
      <c r="R6" s="84" t="str">
        <f>IF(LEN('MEZIROČNÍ NAVÝŠENÍ CENY ZP'!R7)&gt;0,UPPER(SUBSTITUTE('MEZIROČNÍ NAVÝŠENÍ CENY ZP'!R7,CHAR(10),"")),"")</f>
        <v/>
      </c>
    </row>
    <row r="7" spans="1:18" x14ac:dyDescent="0.25">
      <c r="A7" s="55" t="str">
        <f t="shared" si="0"/>
        <v/>
      </c>
      <c r="B7" s="44" t="str">
        <f>IF(LEN('MEZIROČNÍ NAVÝŠENÍ CENY ZP'!B8)&gt;0,UPPER(SUBSTITUTE('MEZIROČNÍ NAVÝŠENÍ CENY ZP'!B8,CHAR(10),"")),"")</f>
        <v/>
      </c>
      <c r="C7" s="44" t="str">
        <f>IF(LEN('MEZIROČNÍ NAVÝŠENÍ CENY ZP'!C8)&gt;0,SUBSTITUTE('MEZIROČNÍ NAVÝŠENÍ CENY ZP'!C8,CHAR(10),""),"")</f>
        <v/>
      </c>
      <c r="D7" s="44" t="str">
        <f>IF(LEN('MEZIROČNÍ NAVÝŠENÍ CENY ZP'!D8)&gt;0,UPPER(SUBSTITUTE('MEZIROČNÍ NAVÝŠENÍ CENY ZP'!D8,CHAR(10),"")),"")</f>
        <v/>
      </c>
      <c r="E7" s="44" t="str">
        <f>IF(LEN('MEZIROČNÍ NAVÝŠENÍ CENY ZP'!E8)&gt;0,UPPER(SUBSTITUTE('MEZIROČNÍ NAVÝŠENÍ CENY ZP'!E8,CHAR(10),"")),"")</f>
        <v/>
      </c>
      <c r="F7" s="44" t="str">
        <f>IF(LEN('MEZIROČNÍ NAVÝŠENÍ CENY ZP'!F8)&gt;0,UPPER(SUBSTITUTE('MEZIROČNÍ NAVÝŠENÍ CENY ZP'!F8,CHAR(10),"")),"")</f>
        <v/>
      </c>
      <c r="G7" s="44" t="str">
        <f>IF(LEN('MEZIROČNÍ NAVÝŠENÍ CENY ZP'!G8)&gt;0,UPPER(SUBSTITUTE('MEZIROČNÍ NAVÝŠENÍ CENY ZP'!G8,CHAR(10),"")),"")</f>
        <v/>
      </c>
      <c r="H7" s="44" t="str">
        <f>IF(LEN('MEZIROČNÍ NAVÝŠENÍ CENY ZP'!H8)&gt;0,UPPER(SUBSTITUTE('MEZIROČNÍ NAVÝŠENÍ CENY ZP'!H8,CHAR(10),"")),"")</f>
        <v/>
      </c>
      <c r="I7" s="44" t="str">
        <f>IF(LEN('MEZIROČNÍ NAVÝŠENÍ CENY ZP'!J8)&gt;0,UPPER(SUBSTITUTE('MEZIROČNÍ NAVÝŠENÍ CENY ZP'!J8,CHAR(10),"")),"")</f>
        <v/>
      </c>
      <c r="J7" s="44" t="str">
        <f>IF(LEN('MEZIROČNÍ NAVÝŠENÍ CENY ZP'!K8)&gt;0,UPPER(SUBSTITUTE('MEZIROČNÍ NAVÝŠENÍ CENY ZP'!K8,CHAR(10),"")),"")</f>
        <v/>
      </c>
      <c r="K7" s="44" t="str">
        <f>IF(LEN('MEZIROČNÍ NAVÝŠENÍ CENY ZP'!I8)&gt;0,UPPER(SUBSTITUTE('MEZIROČNÍ NAVÝŠENÍ CENY ZP'!I8,CHAR(10),"")),"")</f>
        <v/>
      </c>
      <c r="L7" s="44" t="str">
        <f>IF(LEN('MEZIROČNÍ NAVÝŠENÍ CENY ZP'!L8)&gt;0,UPPER(SUBSTITUTE('MEZIROČNÍ NAVÝŠENÍ CENY ZP'!L8,CHAR(10),"")),"")</f>
        <v/>
      </c>
      <c r="M7" s="70" t="str">
        <f>IF(LEN('MEZIROČNÍ NAVÝŠENÍ CENY ZP'!M8)&gt;0,UPPER(SUBSTITUTE('MEZIROČNÍ NAVÝŠENÍ CENY ZP'!M8,CHAR(10),"")),"")</f>
        <v/>
      </c>
      <c r="N7" s="112" t="str">
        <f>IF('MEZIROČNÍ NAVÝŠENÍ CENY ZP'!N8="","",'MEZIROČNÍ NAVÝŠENÍ CENY ZP'!N8)</f>
        <v/>
      </c>
      <c r="O7" s="96" t="str">
        <f>IF('MEZIROČNÍ NAVÝŠENÍ CENY ZP'!O8="","",'MEZIROČNÍ NAVÝŠENÍ CENY ZP'!O8)</f>
        <v/>
      </c>
      <c r="P7" s="96" t="str">
        <f>IF('MEZIROČNÍ NAVÝŠENÍ CENY ZP'!P8="","",'MEZIROČNÍ NAVÝŠENÍ CENY ZP'!P8)</f>
        <v/>
      </c>
      <c r="Q7" s="84" t="str">
        <f>IF(LEN('MEZIROČNÍ NAVÝŠENÍ CENY ZP'!Q8)&gt;0,UPPER(SUBSTITUTE('MEZIROČNÍ NAVÝŠENÍ CENY ZP'!Q8,CHAR(10),"")),"")</f>
        <v/>
      </c>
      <c r="R7" s="84" t="str">
        <f>IF(LEN('MEZIROČNÍ NAVÝŠENÍ CENY ZP'!R8)&gt;0,UPPER(SUBSTITUTE('MEZIROČNÍ NAVÝŠENÍ CENY ZP'!R8,CHAR(10),"")),"")</f>
        <v/>
      </c>
    </row>
    <row r="8" spans="1:18" x14ac:dyDescent="0.25">
      <c r="A8" s="55" t="str">
        <f t="shared" si="0"/>
        <v/>
      </c>
      <c r="B8" s="44" t="str">
        <f>IF(LEN('MEZIROČNÍ NAVÝŠENÍ CENY ZP'!B9)&gt;0,UPPER(SUBSTITUTE('MEZIROČNÍ NAVÝŠENÍ CENY ZP'!B9,CHAR(10),"")),"")</f>
        <v/>
      </c>
      <c r="C8" s="44" t="str">
        <f>IF(LEN('MEZIROČNÍ NAVÝŠENÍ CENY ZP'!C9)&gt;0,SUBSTITUTE('MEZIROČNÍ NAVÝŠENÍ CENY ZP'!C9,CHAR(10),""),"")</f>
        <v/>
      </c>
      <c r="D8" s="44" t="str">
        <f>IF(LEN('MEZIROČNÍ NAVÝŠENÍ CENY ZP'!D9)&gt;0,UPPER(SUBSTITUTE('MEZIROČNÍ NAVÝŠENÍ CENY ZP'!D9,CHAR(10),"")),"")</f>
        <v/>
      </c>
      <c r="E8" s="44" t="str">
        <f>IF(LEN('MEZIROČNÍ NAVÝŠENÍ CENY ZP'!E9)&gt;0,UPPER(SUBSTITUTE('MEZIROČNÍ NAVÝŠENÍ CENY ZP'!E9,CHAR(10),"")),"")</f>
        <v/>
      </c>
      <c r="F8" s="44" t="str">
        <f>IF(LEN('MEZIROČNÍ NAVÝŠENÍ CENY ZP'!F9)&gt;0,UPPER(SUBSTITUTE('MEZIROČNÍ NAVÝŠENÍ CENY ZP'!F9,CHAR(10),"")),"")</f>
        <v/>
      </c>
      <c r="G8" s="44" t="str">
        <f>IF(LEN('MEZIROČNÍ NAVÝŠENÍ CENY ZP'!G9)&gt;0,UPPER(SUBSTITUTE('MEZIROČNÍ NAVÝŠENÍ CENY ZP'!G9,CHAR(10),"")),"")</f>
        <v/>
      </c>
      <c r="H8" s="44" t="str">
        <f>IF(LEN('MEZIROČNÍ NAVÝŠENÍ CENY ZP'!H9)&gt;0,UPPER(SUBSTITUTE('MEZIROČNÍ NAVÝŠENÍ CENY ZP'!H9,CHAR(10),"")),"")</f>
        <v/>
      </c>
      <c r="I8" s="44" t="str">
        <f>IF(LEN('MEZIROČNÍ NAVÝŠENÍ CENY ZP'!J9)&gt;0,UPPER(SUBSTITUTE('MEZIROČNÍ NAVÝŠENÍ CENY ZP'!J9,CHAR(10),"")),"")</f>
        <v/>
      </c>
      <c r="J8" s="44" t="str">
        <f>IF(LEN('MEZIROČNÍ NAVÝŠENÍ CENY ZP'!K9)&gt;0,UPPER(SUBSTITUTE('MEZIROČNÍ NAVÝŠENÍ CENY ZP'!K9,CHAR(10),"")),"")</f>
        <v/>
      </c>
      <c r="K8" s="44" t="str">
        <f>IF(LEN('MEZIROČNÍ NAVÝŠENÍ CENY ZP'!I9)&gt;0,UPPER(SUBSTITUTE('MEZIROČNÍ NAVÝŠENÍ CENY ZP'!I9,CHAR(10),"")),"")</f>
        <v/>
      </c>
      <c r="L8" s="44" t="str">
        <f>IF(LEN('MEZIROČNÍ NAVÝŠENÍ CENY ZP'!L9)&gt;0,UPPER(SUBSTITUTE('MEZIROČNÍ NAVÝŠENÍ CENY ZP'!L9,CHAR(10),"")),"")</f>
        <v/>
      </c>
      <c r="M8" s="70" t="str">
        <f>IF(LEN('MEZIROČNÍ NAVÝŠENÍ CENY ZP'!M9)&gt;0,UPPER(SUBSTITUTE('MEZIROČNÍ NAVÝŠENÍ CENY ZP'!M9,CHAR(10),"")),"")</f>
        <v/>
      </c>
      <c r="N8" s="112" t="str">
        <f>IF('MEZIROČNÍ NAVÝŠENÍ CENY ZP'!N9="","",'MEZIROČNÍ NAVÝŠENÍ CENY ZP'!N9)</f>
        <v/>
      </c>
      <c r="O8" s="96" t="str">
        <f>IF('MEZIROČNÍ NAVÝŠENÍ CENY ZP'!O9="","",'MEZIROČNÍ NAVÝŠENÍ CENY ZP'!O9)</f>
        <v/>
      </c>
      <c r="P8" s="96" t="str">
        <f>IF('MEZIROČNÍ NAVÝŠENÍ CENY ZP'!P9="","",'MEZIROČNÍ NAVÝŠENÍ CENY ZP'!P9)</f>
        <v/>
      </c>
      <c r="Q8" s="84" t="str">
        <f>IF(LEN('MEZIROČNÍ NAVÝŠENÍ CENY ZP'!Q9)&gt;0,UPPER(SUBSTITUTE('MEZIROČNÍ NAVÝŠENÍ CENY ZP'!Q9,CHAR(10),"")),"")</f>
        <v/>
      </c>
      <c r="R8" s="84" t="str">
        <f>IF(LEN('MEZIROČNÍ NAVÝŠENÍ CENY ZP'!R9)&gt;0,UPPER(SUBSTITUTE('MEZIROČNÍ NAVÝŠENÍ CENY ZP'!R9,CHAR(10),"")),"")</f>
        <v/>
      </c>
    </row>
    <row r="9" spans="1:18" x14ac:dyDescent="0.25">
      <c r="A9" s="55" t="str">
        <f t="shared" si="0"/>
        <v/>
      </c>
      <c r="B9" s="44" t="str">
        <f>IF(LEN('MEZIROČNÍ NAVÝŠENÍ CENY ZP'!B10)&gt;0,UPPER(SUBSTITUTE('MEZIROČNÍ NAVÝŠENÍ CENY ZP'!B10,CHAR(10),"")),"")</f>
        <v/>
      </c>
      <c r="C9" s="44" t="str">
        <f>IF(LEN('MEZIROČNÍ NAVÝŠENÍ CENY ZP'!C10)&gt;0,SUBSTITUTE('MEZIROČNÍ NAVÝŠENÍ CENY ZP'!C10,CHAR(10),""),"")</f>
        <v/>
      </c>
      <c r="D9" s="44" t="str">
        <f>IF(LEN('MEZIROČNÍ NAVÝŠENÍ CENY ZP'!D10)&gt;0,UPPER(SUBSTITUTE('MEZIROČNÍ NAVÝŠENÍ CENY ZP'!D10,CHAR(10),"")),"")</f>
        <v/>
      </c>
      <c r="E9" s="44" t="str">
        <f>IF(LEN('MEZIROČNÍ NAVÝŠENÍ CENY ZP'!E10)&gt;0,UPPER(SUBSTITUTE('MEZIROČNÍ NAVÝŠENÍ CENY ZP'!E10,CHAR(10),"")),"")</f>
        <v/>
      </c>
      <c r="F9" s="44" t="str">
        <f>IF(LEN('MEZIROČNÍ NAVÝŠENÍ CENY ZP'!F10)&gt;0,UPPER(SUBSTITUTE('MEZIROČNÍ NAVÝŠENÍ CENY ZP'!F10,CHAR(10),"")),"")</f>
        <v/>
      </c>
      <c r="G9" s="44" t="str">
        <f>IF(LEN('MEZIROČNÍ NAVÝŠENÍ CENY ZP'!G10)&gt;0,UPPER(SUBSTITUTE('MEZIROČNÍ NAVÝŠENÍ CENY ZP'!G10,CHAR(10),"")),"")</f>
        <v/>
      </c>
      <c r="H9" s="44" t="str">
        <f>IF(LEN('MEZIROČNÍ NAVÝŠENÍ CENY ZP'!H10)&gt;0,UPPER(SUBSTITUTE('MEZIROČNÍ NAVÝŠENÍ CENY ZP'!H10,CHAR(10),"")),"")</f>
        <v/>
      </c>
      <c r="I9" s="44" t="str">
        <f>IF(LEN('MEZIROČNÍ NAVÝŠENÍ CENY ZP'!J10)&gt;0,UPPER(SUBSTITUTE('MEZIROČNÍ NAVÝŠENÍ CENY ZP'!J10,CHAR(10),"")),"")</f>
        <v/>
      </c>
      <c r="J9" s="44" t="str">
        <f>IF(LEN('MEZIROČNÍ NAVÝŠENÍ CENY ZP'!K10)&gt;0,UPPER(SUBSTITUTE('MEZIROČNÍ NAVÝŠENÍ CENY ZP'!K10,CHAR(10),"")),"")</f>
        <v/>
      </c>
      <c r="K9" s="44" t="str">
        <f>IF(LEN('MEZIROČNÍ NAVÝŠENÍ CENY ZP'!I10)&gt;0,UPPER(SUBSTITUTE('MEZIROČNÍ NAVÝŠENÍ CENY ZP'!I10,CHAR(10),"")),"")</f>
        <v/>
      </c>
      <c r="L9" s="44" t="str">
        <f>IF(LEN('MEZIROČNÍ NAVÝŠENÍ CENY ZP'!L10)&gt;0,UPPER(SUBSTITUTE('MEZIROČNÍ NAVÝŠENÍ CENY ZP'!L10,CHAR(10),"")),"")</f>
        <v/>
      </c>
      <c r="M9" s="70" t="str">
        <f>IF(LEN('MEZIROČNÍ NAVÝŠENÍ CENY ZP'!M10)&gt;0,UPPER(SUBSTITUTE('MEZIROČNÍ NAVÝŠENÍ CENY ZP'!M10,CHAR(10),"")),"")</f>
        <v/>
      </c>
      <c r="N9" s="112" t="str">
        <f>IF('MEZIROČNÍ NAVÝŠENÍ CENY ZP'!N10="","",'MEZIROČNÍ NAVÝŠENÍ CENY ZP'!N10)</f>
        <v/>
      </c>
      <c r="O9" s="96" t="str">
        <f>IF('MEZIROČNÍ NAVÝŠENÍ CENY ZP'!O10="","",'MEZIROČNÍ NAVÝŠENÍ CENY ZP'!O10)</f>
        <v/>
      </c>
      <c r="P9" s="96" t="str">
        <f>IF('MEZIROČNÍ NAVÝŠENÍ CENY ZP'!P10="","",'MEZIROČNÍ NAVÝŠENÍ CENY ZP'!P10)</f>
        <v/>
      </c>
      <c r="Q9" s="84" t="str">
        <f>IF(LEN('MEZIROČNÍ NAVÝŠENÍ CENY ZP'!Q10)&gt;0,UPPER(SUBSTITUTE('MEZIROČNÍ NAVÝŠENÍ CENY ZP'!Q10,CHAR(10),"")),"")</f>
        <v/>
      </c>
      <c r="R9" s="84" t="str">
        <f>IF(LEN('MEZIROČNÍ NAVÝŠENÍ CENY ZP'!R10)&gt;0,UPPER(SUBSTITUTE('MEZIROČNÍ NAVÝŠENÍ CENY ZP'!R10,CHAR(10),"")),"")</f>
        <v/>
      </c>
    </row>
    <row r="10" spans="1:18" x14ac:dyDescent="0.25">
      <c r="A10" s="55" t="str">
        <f t="shared" si="0"/>
        <v/>
      </c>
      <c r="B10" s="44" t="str">
        <f>IF(LEN('MEZIROČNÍ NAVÝŠENÍ CENY ZP'!B11)&gt;0,UPPER(SUBSTITUTE('MEZIROČNÍ NAVÝŠENÍ CENY ZP'!B11,CHAR(10),"")),"")</f>
        <v/>
      </c>
      <c r="C10" s="44" t="str">
        <f>IF(LEN('MEZIROČNÍ NAVÝŠENÍ CENY ZP'!C11)&gt;0,SUBSTITUTE('MEZIROČNÍ NAVÝŠENÍ CENY ZP'!C11,CHAR(10),""),"")</f>
        <v/>
      </c>
      <c r="D10" s="44" t="str">
        <f>IF(LEN('MEZIROČNÍ NAVÝŠENÍ CENY ZP'!D11)&gt;0,UPPER(SUBSTITUTE('MEZIROČNÍ NAVÝŠENÍ CENY ZP'!D11,CHAR(10),"")),"")</f>
        <v/>
      </c>
      <c r="E10" s="44" t="str">
        <f>IF(LEN('MEZIROČNÍ NAVÝŠENÍ CENY ZP'!E11)&gt;0,UPPER(SUBSTITUTE('MEZIROČNÍ NAVÝŠENÍ CENY ZP'!E11,CHAR(10),"")),"")</f>
        <v/>
      </c>
      <c r="F10" s="44" t="str">
        <f>IF(LEN('MEZIROČNÍ NAVÝŠENÍ CENY ZP'!F11)&gt;0,UPPER(SUBSTITUTE('MEZIROČNÍ NAVÝŠENÍ CENY ZP'!F11,CHAR(10),"")),"")</f>
        <v/>
      </c>
      <c r="G10" s="44" t="str">
        <f>IF(LEN('MEZIROČNÍ NAVÝŠENÍ CENY ZP'!G11)&gt;0,UPPER(SUBSTITUTE('MEZIROČNÍ NAVÝŠENÍ CENY ZP'!G11,CHAR(10),"")),"")</f>
        <v/>
      </c>
      <c r="H10" s="44" t="str">
        <f>IF(LEN('MEZIROČNÍ NAVÝŠENÍ CENY ZP'!H11)&gt;0,UPPER(SUBSTITUTE('MEZIROČNÍ NAVÝŠENÍ CENY ZP'!H11,CHAR(10),"")),"")</f>
        <v/>
      </c>
      <c r="I10" s="44" t="str">
        <f>IF(LEN('MEZIROČNÍ NAVÝŠENÍ CENY ZP'!J11)&gt;0,UPPER(SUBSTITUTE('MEZIROČNÍ NAVÝŠENÍ CENY ZP'!J11,CHAR(10),"")),"")</f>
        <v/>
      </c>
      <c r="J10" s="44" t="str">
        <f>IF(LEN('MEZIROČNÍ NAVÝŠENÍ CENY ZP'!K11)&gt;0,UPPER(SUBSTITUTE('MEZIROČNÍ NAVÝŠENÍ CENY ZP'!K11,CHAR(10),"")),"")</f>
        <v/>
      </c>
      <c r="K10" s="44" t="str">
        <f>IF(LEN('MEZIROČNÍ NAVÝŠENÍ CENY ZP'!I11)&gt;0,UPPER(SUBSTITUTE('MEZIROČNÍ NAVÝŠENÍ CENY ZP'!I11,CHAR(10),"")),"")</f>
        <v/>
      </c>
      <c r="L10" s="44" t="str">
        <f>IF(LEN('MEZIROČNÍ NAVÝŠENÍ CENY ZP'!L11)&gt;0,UPPER(SUBSTITUTE('MEZIROČNÍ NAVÝŠENÍ CENY ZP'!L11,CHAR(10),"")),"")</f>
        <v/>
      </c>
      <c r="M10" s="70" t="str">
        <f>IF(LEN('MEZIROČNÍ NAVÝŠENÍ CENY ZP'!M11)&gt;0,UPPER(SUBSTITUTE('MEZIROČNÍ NAVÝŠENÍ CENY ZP'!M11,CHAR(10),"")),"")</f>
        <v/>
      </c>
      <c r="N10" s="112" t="str">
        <f>IF('MEZIROČNÍ NAVÝŠENÍ CENY ZP'!N11="","",'MEZIROČNÍ NAVÝŠENÍ CENY ZP'!N11)</f>
        <v/>
      </c>
      <c r="O10" s="96" t="str">
        <f>IF('MEZIROČNÍ NAVÝŠENÍ CENY ZP'!O11="","",'MEZIROČNÍ NAVÝŠENÍ CENY ZP'!O11)</f>
        <v/>
      </c>
      <c r="P10" s="96" t="str">
        <f>IF('MEZIROČNÍ NAVÝŠENÍ CENY ZP'!P11="","",'MEZIROČNÍ NAVÝŠENÍ CENY ZP'!P11)</f>
        <v/>
      </c>
      <c r="Q10" s="84" t="str">
        <f>IF(LEN('MEZIROČNÍ NAVÝŠENÍ CENY ZP'!Q11)&gt;0,UPPER(SUBSTITUTE('MEZIROČNÍ NAVÝŠENÍ CENY ZP'!Q11,CHAR(10),"")),"")</f>
        <v/>
      </c>
      <c r="R10" s="84" t="str">
        <f>IF(LEN('MEZIROČNÍ NAVÝŠENÍ CENY ZP'!R11)&gt;0,UPPER(SUBSTITUTE('MEZIROČNÍ NAVÝŠENÍ CENY ZP'!R11,CHAR(10),"")),"")</f>
        <v/>
      </c>
    </row>
    <row r="11" spans="1:18" x14ac:dyDescent="0.25">
      <c r="A11" s="55" t="str">
        <f t="shared" si="0"/>
        <v/>
      </c>
      <c r="B11" s="44" t="str">
        <f>IF(LEN('MEZIROČNÍ NAVÝŠENÍ CENY ZP'!B12)&gt;0,UPPER(SUBSTITUTE('MEZIROČNÍ NAVÝŠENÍ CENY ZP'!B12,CHAR(10),"")),"")</f>
        <v/>
      </c>
      <c r="C11" s="44" t="str">
        <f>IF(LEN('MEZIROČNÍ NAVÝŠENÍ CENY ZP'!C12)&gt;0,SUBSTITUTE('MEZIROČNÍ NAVÝŠENÍ CENY ZP'!C12,CHAR(10),""),"")</f>
        <v/>
      </c>
      <c r="D11" s="44" t="str">
        <f>IF(LEN('MEZIROČNÍ NAVÝŠENÍ CENY ZP'!D12)&gt;0,UPPER(SUBSTITUTE('MEZIROČNÍ NAVÝŠENÍ CENY ZP'!D12,CHAR(10),"")),"")</f>
        <v/>
      </c>
      <c r="E11" s="44" t="str">
        <f>IF(LEN('MEZIROČNÍ NAVÝŠENÍ CENY ZP'!E12)&gt;0,UPPER(SUBSTITUTE('MEZIROČNÍ NAVÝŠENÍ CENY ZP'!E12,CHAR(10),"")),"")</f>
        <v/>
      </c>
      <c r="F11" s="44" t="str">
        <f>IF(LEN('MEZIROČNÍ NAVÝŠENÍ CENY ZP'!F12)&gt;0,UPPER(SUBSTITUTE('MEZIROČNÍ NAVÝŠENÍ CENY ZP'!F12,CHAR(10),"")),"")</f>
        <v/>
      </c>
      <c r="G11" s="44" t="str">
        <f>IF(LEN('MEZIROČNÍ NAVÝŠENÍ CENY ZP'!G12)&gt;0,UPPER(SUBSTITUTE('MEZIROČNÍ NAVÝŠENÍ CENY ZP'!G12,CHAR(10),"")),"")</f>
        <v/>
      </c>
      <c r="H11" s="44" t="str">
        <f>IF(LEN('MEZIROČNÍ NAVÝŠENÍ CENY ZP'!H12)&gt;0,UPPER(SUBSTITUTE('MEZIROČNÍ NAVÝŠENÍ CENY ZP'!H12,CHAR(10),"")),"")</f>
        <v/>
      </c>
      <c r="I11" s="44" t="str">
        <f>IF(LEN('MEZIROČNÍ NAVÝŠENÍ CENY ZP'!J12)&gt;0,UPPER(SUBSTITUTE('MEZIROČNÍ NAVÝŠENÍ CENY ZP'!J12,CHAR(10),"")),"")</f>
        <v/>
      </c>
      <c r="J11" s="44" t="str">
        <f>IF(LEN('MEZIROČNÍ NAVÝŠENÍ CENY ZP'!K12)&gt;0,UPPER(SUBSTITUTE('MEZIROČNÍ NAVÝŠENÍ CENY ZP'!K12,CHAR(10),"")),"")</f>
        <v/>
      </c>
      <c r="K11" s="44" t="str">
        <f>IF(LEN('MEZIROČNÍ NAVÝŠENÍ CENY ZP'!I12)&gt;0,UPPER(SUBSTITUTE('MEZIROČNÍ NAVÝŠENÍ CENY ZP'!I12,CHAR(10),"")),"")</f>
        <v/>
      </c>
      <c r="L11" s="44" t="str">
        <f>IF(LEN('MEZIROČNÍ NAVÝŠENÍ CENY ZP'!L12)&gt;0,UPPER(SUBSTITUTE('MEZIROČNÍ NAVÝŠENÍ CENY ZP'!L12,CHAR(10),"")),"")</f>
        <v/>
      </c>
      <c r="M11" s="70" t="str">
        <f>IF(LEN('MEZIROČNÍ NAVÝŠENÍ CENY ZP'!M12)&gt;0,UPPER(SUBSTITUTE('MEZIROČNÍ NAVÝŠENÍ CENY ZP'!M12,CHAR(10),"")),"")</f>
        <v/>
      </c>
      <c r="N11" s="112" t="str">
        <f>IF('MEZIROČNÍ NAVÝŠENÍ CENY ZP'!N12="","",'MEZIROČNÍ NAVÝŠENÍ CENY ZP'!N12)</f>
        <v/>
      </c>
      <c r="O11" s="96" t="str">
        <f>IF('MEZIROČNÍ NAVÝŠENÍ CENY ZP'!O12="","",'MEZIROČNÍ NAVÝŠENÍ CENY ZP'!O12)</f>
        <v/>
      </c>
      <c r="P11" s="96" t="str">
        <f>IF('MEZIROČNÍ NAVÝŠENÍ CENY ZP'!P12="","",'MEZIROČNÍ NAVÝŠENÍ CENY ZP'!P12)</f>
        <v/>
      </c>
      <c r="Q11" s="84" t="str">
        <f>IF(LEN('MEZIROČNÍ NAVÝŠENÍ CENY ZP'!Q12)&gt;0,UPPER(SUBSTITUTE('MEZIROČNÍ NAVÝŠENÍ CENY ZP'!Q12,CHAR(10),"")),"")</f>
        <v/>
      </c>
      <c r="R11" s="84" t="str">
        <f>IF(LEN('MEZIROČNÍ NAVÝŠENÍ CENY ZP'!R12)&gt;0,UPPER(SUBSTITUTE('MEZIROČNÍ NAVÝŠENÍ CENY ZP'!R12,CHAR(10),"")),"")</f>
        <v/>
      </c>
    </row>
    <row r="12" spans="1:18" x14ac:dyDescent="0.25">
      <c r="A12" s="55" t="str">
        <f t="shared" si="0"/>
        <v/>
      </c>
      <c r="B12" s="44" t="str">
        <f>IF(LEN('MEZIROČNÍ NAVÝŠENÍ CENY ZP'!B13)&gt;0,UPPER(SUBSTITUTE('MEZIROČNÍ NAVÝŠENÍ CENY ZP'!B13,CHAR(10),"")),"")</f>
        <v/>
      </c>
      <c r="C12" s="44" t="str">
        <f>IF(LEN('MEZIROČNÍ NAVÝŠENÍ CENY ZP'!C13)&gt;0,SUBSTITUTE('MEZIROČNÍ NAVÝŠENÍ CENY ZP'!C13,CHAR(10),""),"")</f>
        <v/>
      </c>
      <c r="D12" s="44" t="str">
        <f>IF(LEN('MEZIROČNÍ NAVÝŠENÍ CENY ZP'!D13)&gt;0,UPPER(SUBSTITUTE('MEZIROČNÍ NAVÝŠENÍ CENY ZP'!D13,CHAR(10),"")),"")</f>
        <v/>
      </c>
      <c r="E12" s="44" t="str">
        <f>IF(LEN('MEZIROČNÍ NAVÝŠENÍ CENY ZP'!E13)&gt;0,UPPER(SUBSTITUTE('MEZIROČNÍ NAVÝŠENÍ CENY ZP'!E13,CHAR(10),"")),"")</f>
        <v/>
      </c>
      <c r="F12" s="44" t="str">
        <f>IF(LEN('MEZIROČNÍ NAVÝŠENÍ CENY ZP'!F13)&gt;0,UPPER(SUBSTITUTE('MEZIROČNÍ NAVÝŠENÍ CENY ZP'!F13,CHAR(10),"")),"")</f>
        <v/>
      </c>
      <c r="G12" s="44" t="str">
        <f>IF(LEN('MEZIROČNÍ NAVÝŠENÍ CENY ZP'!G13)&gt;0,UPPER(SUBSTITUTE('MEZIROČNÍ NAVÝŠENÍ CENY ZP'!G13,CHAR(10),"")),"")</f>
        <v/>
      </c>
      <c r="H12" s="44" t="str">
        <f>IF(LEN('MEZIROČNÍ NAVÝŠENÍ CENY ZP'!H13)&gt;0,UPPER(SUBSTITUTE('MEZIROČNÍ NAVÝŠENÍ CENY ZP'!H13,CHAR(10),"")),"")</f>
        <v/>
      </c>
      <c r="I12" s="44" t="str">
        <f>IF(LEN('MEZIROČNÍ NAVÝŠENÍ CENY ZP'!J13)&gt;0,UPPER(SUBSTITUTE('MEZIROČNÍ NAVÝŠENÍ CENY ZP'!J13,CHAR(10),"")),"")</f>
        <v/>
      </c>
      <c r="J12" s="44" t="str">
        <f>IF(LEN('MEZIROČNÍ NAVÝŠENÍ CENY ZP'!K13)&gt;0,UPPER(SUBSTITUTE('MEZIROČNÍ NAVÝŠENÍ CENY ZP'!K13,CHAR(10),"")),"")</f>
        <v/>
      </c>
      <c r="K12" s="44" t="str">
        <f>IF(LEN('MEZIROČNÍ NAVÝŠENÍ CENY ZP'!I13)&gt;0,UPPER(SUBSTITUTE('MEZIROČNÍ NAVÝŠENÍ CENY ZP'!I13,CHAR(10),"")),"")</f>
        <v/>
      </c>
      <c r="L12" s="44" t="str">
        <f>IF(LEN('MEZIROČNÍ NAVÝŠENÍ CENY ZP'!L13)&gt;0,UPPER(SUBSTITUTE('MEZIROČNÍ NAVÝŠENÍ CENY ZP'!L13,CHAR(10),"")),"")</f>
        <v/>
      </c>
      <c r="M12" s="70" t="str">
        <f>IF(LEN('MEZIROČNÍ NAVÝŠENÍ CENY ZP'!M13)&gt;0,UPPER(SUBSTITUTE('MEZIROČNÍ NAVÝŠENÍ CENY ZP'!M13,CHAR(10),"")),"")</f>
        <v/>
      </c>
      <c r="N12" s="112" t="str">
        <f>IF('MEZIROČNÍ NAVÝŠENÍ CENY ZP'!N13="","",'MEZIROČNÍ NAVÝŠENÍ CENY ZP'!N13)</f>
        <v/>
      </c>
      <c r="O12" s="96" t="str">
        <f>IF('MEZIROČNÍ NAVÝŠENÍ CENY ZP'!O13="","",'MEZIROČNÍ NAVÝŠENÍ CENY ZP'!O13)</f>
        <v/>
      </c>
      <c r="P12" s="96" t="str">
        <f>IF('MEZIROČNÍ NAVÝŠENÍ CENY ZP'!P13="","",'MEZIROČNÍ NAVÝŠENÍ CENY ZP'!P13)</f>
        <v/>
      </c>
      <c r="Q12" s="84" t="str">
        <f>IF(LEN('MEZIROČNÍ NAVÝŠENÍ CENY ZP'!Q13)&gt;0,UPPER(SUBSTITUTE('MEZIROČNÍ NAVÝŠENÍ CENY ZP'!Q13,CHAR(10),"")),"")</f>
        <v/>
      </c>
      <c r="R12" s="84" t="str">
        <f>IF(LEN('MEZIROČNÍ NAVÝŠENÍ CENY ZP'!R13)&gt;0,UPPER(SUBSTITUTE('MEZIROČNÍ NAVÝŠENÍ CENY ZP'!R13,CHAR(10),"")),"")</f>
        <v/>
      </c>
    </row>
    <row r="13" spans="1:18" x14ac:dyDescent="0.25">
      <c r="A13" s="55" t="str">
        <f t="shared" si="0"/>
        <v/>
      </c>
      <c r="B13" s="44" t="str">
        <f>IF(LEN('MEZIROČNÍ NAVÝŠENÍ CENY ZP'!B14)&gt;0,UPPER(SUBSTITUTE('MEZIROČNÍ NAVÝŠENÍ CENY ZP'!B14,CHAR(10),"")),"")</f>
        <v/>
      </c>
      <c r="C13" s="44" t="str">
        <f>IF(LEN('MEZIROČNÍ NAVÝŠENÍ CENY ZP'!C14)&gt;0,SUBSTITUTE('MEZIROČNÍ NAVÝŠENÍ CENY ZP'!C14,CHAR(10),""),"")</f>
        <v/>
      </c>
      <c r="D13" s="44" t="str">
        <f>IF(LEN('MEZIROČNÍ NAVÝŠENÍ CENY ZP'!D14)&gt;0,UPPER(SUBSTITUTE('MEZIROČNÍ NAVÝŠENÍ CENY ZP'!D14,CHAR(10),"")),"")</f>
        <v/>
      </c>
      <c r="E13" s="44" t="str">
        <f>IF(LEN('MEZIROČNÍ NAVÝŠENÍ CENY ZP'!E14)&gt;0,UPPER(SUBSTITUTE('MEZIROČNÍ NAVÝŠENÍ CENY ZP'!E14,CHAR(10),"")),"")</f>
        <v/>
      </c>
      <c r="F13" s="44" t="str">
        <f>IF(LEN('MEZIROČNÍ NAVÝŠENÍ CENY ZP'!F14)&gt;0,UPPER(SUBSTITUTE('MEZIROČNÍ NAVÝŠENÍ CENY ZP'!F14,CHAR(10),"")),"")</f>
        <v/>
      </c>
      <c r="G13" s="44" t="str">
        <f>IF(LEN('MEZIROČNÍ NAVÝŠENÍ CENY ZP'!G14)&gt;0,UPPER(SUBSTITUTE('MEZIROČNÍ NAVÝŠENÍ CENY ZP'!G14,CHAR(10),"")),"")</f>
        <v/>
      </c>
      <c r="H13" s="44" t="str">
        <f>IF(LEN('MEZIROČNÍ NAVÝŠENÍ CENY ZP'!H14)&gt;0,UPPER(SUBSTITUTE('MEZIROČNÍ NAVÝŠENÍ CENY ZP'!H14,CHAR(10),"")),"")</f>
        <v/>
      </c>
      <c r="I13" s="44" t="str">
        <f>IF(LEN('MEZIROČNÍ NAVÝŠENÍ CENY ZP'!J14)&gt;0,UPPER(SUBSTITUTE('MEZIROČNÍ NAVÝŠENÍ CENY ZP'!J14,CHAR(10),"")),"")</f>
        <v/>
      </c>
      <c r="J13" s="44" t="str">
        <f>IF(LEN('MEZIROČNÍ NAVÝŠENÍ CENY ZP'!K14)&gt;0,UPPER(SUBSTITUTE('MEZIROČNÍ NAVÝŠENÍ CENY ZP'!K14,CHAR(10),"")),"")</f>
        <v/>
      </c>
      <c r="K13" s="44" t="str">
        <f>IF(LEN('MEZIROČNÍ NAVÝŠENÍ CENY ZP'!I14)&gt;0,UPPER(SUBSTITUTE('MEZIROČNÍ NAVÝŠENÍ CENY ZP'!I14,CHAR(10),"")),"")</f>
        <v/>
      </c>
      <c r="L13" s="44" t="str">
        <f>IF(LEN('MEZIROČNÍ NAVÝŠENÍ CENY ZP'!L14)&gt;0,UPPER(SUBSTITUTE('MEZIROČNÍ NAVÝŠENÍ CENY ZP'!L14,CHAR(10),"")),"")</f>
        <v/>
      </c>
      <c r="M13" s="70" t="str">
        <f>IF(LEN('MEZIROČNÍ NAVÝŠENÍ CENY ZP'!M14)&gt;0,UPPER(SUBSTITUTE('MEZIROČNÍ NAVÝŠENÍ CENY ZP'!M14,CHAR(10),"")),"")</f>
        <v/>
      </c>
      <c r="N13" s="112" t="str">
        <f>IF('MEZIROČNÍ NAVÝŠENÍ CENY ZP'!N14="","",'MEZIROČNÍ NAVÝŠENÍ CENY ZP'!N14)</f>
        <v/>
      </c>
      <c r="O13" s="96" t="str">
        <f>IF('MEZIROČNÍ NAVÝŠENÍ CENY ZP'!O14="","",'MEZIROČNÍ NAVÝŠENÍ CENY ZP'!O14)</f>
        <v/>
      </c>
      <c r="P13" s="96" t="str">
        <f>IF('MEZIROČNÍ NAVÝŠENÍ CENY ZP'!P14="","",'MEZIROČNÍ NAVÝŠENÍ CENY ZP'!P14)</f>
        <v/>
      </c>
      <c r="Q13" s="84" t="str">
        <f>IF(LEN('MEZIROČNÍ NAVÝŠENÍ CENY ZP'!Q14)&gt;0,UPPER(SUBSTITUTE('MEZIROČNÍ NAVÝŠENÍ CENY ZP'!Q14,CHAR(10),"")),"")</f>
        <v/>
      </c>
      <c r="R13" s="84" t="str">
        <f>IF(LEN('MEZIROČNÍ NAVÝŠENÍ CENY ZP'!R14)&gt;0,UPPER(SUBSTITUTE('MEZIROČNÍ NAVÝŠENÍ CENY ZP'!R14,CHAR(10),"")),"")</f>
        <v/>
      </c>
    </row>
    <row r="14" spans="1:18" x14ac:dyDescent="0.25">
      <c r="A14" s="55" t="str">
        <f t="shared" si="0"/>
        <v/>
      </c>
      <c r="B14" s="44" t="str">
        <f>IF(LEN('MEZIROČNÍ NAVÝŠENÍ CENY ZP'!B15)&gt;0,UPPER(SUBSTITUTE('MEZIROČNÍ NAVÝŠENÍ CENY ZP'!B15,CHAR(10),"")),"")</f>
        <v/>
      </c>
      <c r="C14" s="44" t="str">
        <f>IF(LEN('MEZIROČNÍ NAVÝŠENÍ CENY ZP'!C15)&gt;0,SUBSTITUTE('MEZIROČNÍ NAVÝŠENÍ CENY ZP'!C15,CHAR(10),""),"")</f>
        <v/>
      </c>
      <c r="D14" s="44" t="str">
        <f>IF(LEN('MEZIROČNÍ NAVÝŠENÍ CENY ZP'!D15)&gt;0,UPPER(SUBSTITUTE('MEZIROČNÍ NAVÝŠENÍ CENY ZP'!D15,CHAR(10),"")),"")</f>
        <v/>
      </c>
      <c r="E14" s="44" t="str">
        <f>IF(LEN('MEZIROČNÍ NAVÝŠENÍ CENY ZP'!E15)&gt;0,UPPER(SUBSTITUTE('MEZIROČNÍ NAVÝŠENÍ CENY ZP'!E15,CHAR(10),"")),"")</f>
        <v/>
      </c>
      <c r="F14" s="44" t="str">
        <f>IF(LEN('MEZIROČNÍ NAVÝŠENÍ CENY ZP'!F15)&gt;0,UPPER(SUBSTITUTE('MEZIROČNÍ NAVÝŠENÍ CENY ZP'!F15,CHAR(10),"")),"")</f>
        <v/>
      </c>
      <c r="G14" s="44" t="str">
        <f>IF(LEN('MEZIROČNÍ NAVÝŠENÍ CENY ZP'!G15)&gt;0,UPPER(SUBSTITUTE('MEZIROČNÍ NAVÝŠENÍ CENY ZP'!G15,CHAR(10),"")),"")</f>
        <v/>
      </c>
      <c r="H14" s="44" t="str">
        <f>IF(LEN('MEZIROČNÍ NAVÝŠENÍ CENY ZP'!H15)&gt;0,UPPER(SUBSTITUTE('MEZIROČNÍ NAVÝŠENÍ CENY ZP'!H15,CHAR(10),"")),"")</f>
        <v/>
      </c>
      <c r="I14" s="44" t="str">
        <f>IF(LEN('MEZIROČNÍ NAVÝŠENÍ CENY ZP'!J15)&gt;0,UPPER(SUBSTITUTE('MEZIROČNÍ NAVÝŠENÍ CENY ZP'!J15,CHAR(10),"")),"")</f>
        <v/>
      </c>
      <c r="J14" s="44" t="str">
        <f>IF(LEN('MEZIROČNÍ NAVÝŠENÍ CENY ZP'!K15)&gt;0,UPPER(SUBSTITUTE('MEZIROČNÍ NAVÝŠENÍ CENY ZP'!K15,CHAR(10),"")),"")</f>
        <v/>
      </c>
      <c r="K14" s="44" t="str">
        <f>IF(LEN('MEZIROČNÍ NAVÝŠENÍ CENY ZP'!I15)&gt;0,UPPER(SUBSTITUTE('MEZIROČNÍ NAVÝŠENÍ CENY ZP'!I15,CHAR(10),"")),"")</f>
        <v/>
      </c>
      <c r="L14" s="44" t="str">
        <f>IF(LEN('MEZIROČNÍ NAVÝŠENÍ CENY ZP'!L15)&gt;0,UPPER(SUBSTITUTE('MEZIROČNÍ NAVÝŠENÍ CENY ZP'!L15,CHAR(10),"")),"")</f>
        <v/>
      </c>
      <c r="M14" s="70" t="str">
        <f>IF(LEN('MEZIROČNÍ NAVÝŠENÍ CENY ZP'!M15)&gt;0,UPPER(SUBSTITUTE('MEZIROČNÍ NAVÝŠENÍ CENY ZP'!M15,CHAR(10),"")),"")</f>
        <v/>
      </c>
      <c r="N14" s="112" t="str">
        <f>IF('MEZIROČNÍ NAVÝŠENÍ CENY ZP'!N15="","",'MEZIROČNÍ NAVÝŠENÍ CENY ZP'!N15)</f>
        <v/>
      </c>
      <c r="O14" s="96" t="str">
        <f>IF('MEZIROČNÍ NAVÝŠENÍ CENY ZP'!O15="","",'MEZIROČNÍ NAVÝŠENÍ CENY ZP'!O15)</f>
        <v/>
      </c>
      <c r="P14" s="96" t="str">
        <f>IF('MEZIROČNÍ NAVÝŠENÍ CENY ZP'!P15="","",'MEZIROČNÍ NAVÝŠENÍ CENY ZP'!P15)</f>
        <v/>
      </c>
      <c r="Q14" s="84" t="str">
        <f>IF(LEN('MEZIROČNÍ NAVÝŠENÍ CENY ZP'!Q15)&gt;0,UPPER(SUBSTITUTE('MEZIROČNÍ NAVÝŠENÍ CENY ZP'!Q15,CHAR(10),"")),"")</f>
        <v/>
      </c>
      <c r="R14" s="84" t="str">
        <f>IF(LEN('MEZIROČNÍ NAVÝŠENÍ CENY ZP'!R15)&gt;0,UPPER(SUBSTITUTE('MEZIROČNÍ NAVÝŠENÍ CENY ZP'!R15,CHAR(10),"")),"")</f>
        <v/>
      </c>
    </row>
    <row r="15" spans="1:18" x14ac:dyDescent="0.25">
      <c r="A15" s="55" t="str">
        <f t="shared" si="0"/>
        <v/>
      </c>
      <c r="B15" s="44" t="str">
        <f>IF(LEN('MEZIROČNÍ NAVÝŠENÍ CENY ZP'!B16)&gt;0,UPPER(SUBSTITUTE('MEZIROČNÍ NAVÝŠENÍ CENY ZP'!B16,CHAR(10),"")),"")</f>
        <v/>
      </c>
      <c r="C15" s="44" t="str">
        <f>IF(LEN('MEZIROČNÍ NAVÝŠENÍ CENY ZP'!C16)&gt;0,SUBSTITUTE('MEZIROČNÍ NAVÝŠENÍ CENY ZP'!C16,CHAR(10),""),"")</f>
        <v/>
      </c>
      <c r="D15" s="44" t="str">
        <f>IF(LEN('MEZIROČNÍ NAVÝŠENÍ CENY ZP'!D16)&gt;0,UPPER(SUBSTITUTE('MEZIROČNÍ NAVÝŠENÍ CENY ZP'!D16,CHAR(10),"")),"")</f>
        <v/>
      </c>
      <c r="E15" s="44" t="str">
        <f>IF(LEN('MEZIROČNÍ NAVÝŠENÍ CENY ZP'!E16)&gt;0,UPPER(SUBSTITUTE('MEZIROČNÍ NAVÝŠENÍ CENY ZP'!E16,CHAR(10),"")),"")</f>
        <v/>
      </c>
      <c r="F15" s="44" t="str">
        <f>IF(LEN('MEZIROČNÍ NAVÝŠENÍ CENY ZP'!F16)&gt;0,UPPER(SUBSTITUTE('MEZIROČNÍ NAVÝŠENÍ CENY ZP'!F16,CHAR(10),"")),"")</f>
        <v/>
      </c>
      <c r="G15" s="44" t="str">
        <f>IF(LEN('MEZIROČNÍ NAVÝŠENÍ CENY ZP'!G16)&gt;0,UPPER(SUBSTITUTE('MEZIROČNÍ NAVÝŠENÍ CENY ZP'!G16,CHAR(10),"")),"")</f>
        <v/>
      </c>
      <c r="H15" s="44" t="str">
        <f>IF(LEN('MEZIROČNÍ NAVÝŠENÍ CENY ZP'!H16)&gt;0,UPPER(SUBSTITUTE('MEZIROČNÍ NAVÝŠENÍ CENY ZP'!H16,CHAR(10),"")),"")</f>
        <v/>
      </c>
      <c r="I15" s="44" t="str">
        <f>IF(LEN('MEZIROČNÍ NAVÝŠENÍ CENY ZP'!J16)&gt;0,UPPER(SUBSTITUTE('MEZIROČNÍ NAVÝŠENÍ CENY ZP'!J16,CHAR(10),"")),"")</f>
        <v/>
      </c>
      <c r="J15" s="44" t="str">
        <f>IF(LEN('MEZIROČNÍ NAVÝŠENÍ CENY ZP'!K16)&gt;0,UPPER(SUBSTITUTE('MEZIROČNÍ NAVÝŠENÍ CENY ZP'!K16,CHAR(10),"")),"")</f>
        <v/>
      </c>
      <c r="K15" s="44" t="str">
        <f>IF(LEN('MEZIROČNÍ NAVÝŠENÍ CENY ZP'!I16)&gt;0,UPPER(SUBSTITUTE('MEZIROČNÍ NAVÝŠENÍ CENY ZP'!I16,CHAR(10),"")),"")</f>
        <v/>
      </c>
      <c r="L15" s="44" t="str">
        <f>IF(LEN('MEZIROČNÍ NAVÝŠENÍ CENY ZP'!L16)&gt;0,UPPER(SUBSTITUTE('MEZIROČNÍ NAVÝŠENÍ CENY ZP'!L16,CHAR(10),"")),"")</f>
        <v/>
      </c>
      <c r="M15" s="70" t="str">
        <f>IF(LEN('MEZIROČNÍ NAVÝŠENÍ CENY ZP'!M16)&gt;0,UPPER(SUBSTITUTE('MEZIROČNÍ NAVÝŠENÍ CENY ZP'!M16,CHAR(10),"")),"")</f>
        <v/>
      </c>
      <c r="N15" s="112" t="str">
        <f>IF('MEZIROČNÍ NAVÝŠENÍ CENY ZP'!N16="","",'MEZIROČNÍ NAVÝŠENÍ CENY ZP'!N16)</f>
        <v/>
      </c>
      <c r="O15" s="96" t="str">
        <f>IF('MEZIROČNÍ NAVÝŠENÍ CENY ZP'!O16="","",'MEZIROČNÍ NAVÝŠENÍ CENY ZP'!O16)</f>
        <v/>
      </c>
      <c r="P15" s="96" t="str">
        <f>IF('MEZIROČNÍ NAVÝŠENÍ CENY ZP'!P16="","",'MEZIROČNÍ NAVÝŠENÍ CENY ZP'!P16)</f>
        <v/>
      </c>
      <c r="Q15" s="84" t="str">
        <f>IF(LEN('MEZIROČNÍ NAVÝŠENÍ CENY ZP'!Q16)&gt;0,UPPER(SUBSTITUTE('MEZIROČNÍ NAVÝŠENÍ CENY ZP'!Q16,CHAR(10),"")),"")</f>
        <v/>
      </c>
      <c r="R15" s="84" t="str">
        <f>IF(LEN('MEZIROČNÍ NAVÝŠENÍ CENY ZP'!R16)&gt;0,UPPER(SUBSTITUTE('MEZIROČNÍ NAVÝŠENÍ CENY ZP'!R16,CHAR(10),"")),"")</f>
        <v/>
      </c>
    </row>
    <row r="16" spans="1:18" x14ac:dyDescent="0.25">
      <c r="A16" s="55" t="str">
        <f t="shared" si="0"/>
        <v/>
      </c>
      <c r="B16" s="44" t="str">
        <f>IF(LEN('MEZIROČNÍ NAVÝŠENÍ CENY ZP'!B17)&gt;0,UPPER(SUBSTITUTE('MEZIROČNÍ NAVÝŠENÍ CENY ZP'!B17,CHAR(10),"")),"")</f>
        <v/>
      </c>
      <c r="C16" s="44" t="str">
        <f>IF(LEN('MEZIROČNÍ NAVÝŠENÍ CENY ZP'!C17)&gt;0,SUBSTITUTE('MEZIROČNÍ NAVÝŠENÍ CENY ZP'!C17,CHAR(10),""),"")</f>
        <v/>
      </c>
      <c r="D16" s="44" t="str">
        <f>IF(LEN('MEZIROČNÍ NAVÝŠENÍ CENY ZP'!D17)&gt;0,UPPER(SUBSTITUTE('MEZIROČNÍ NAVÝŠENÍ CENY ZP'!D17,CHAR(10),"")),"")</f>
        <v/>
      </c>
      <c r="E16" s="44" t="str">
        <f>IF(LEN('MEZIROČNÍ NAVÝŠENÍ CENY ZP'!E17)&gt;0,UPPER(SUBSTITUTE('MEZIROČNÍ NAVÝŠENÍ CENY ZP'!E17,CHAR(10),"")),"")</f>
        <v/>
      </c>
      <c r="F16" s="44" t="str">
        <f>IF(LEN('MEZIROČNÍ NAVÝŠENÍ CENY ZP'!F17)&gt;0,UPPER(SUBSTITUTE('MEZIROČNÍ NAVÝŠENÍ CENY ZP'!F17,CHAR(10),"")),"")</f>
        <v/>
      </c>
      <c r="G16" s="44" t="str">
        <f>IF(LEN('MEZIROČNÍ NAVÝŠENÍ CENY ZP'!G17)&gt;0,UPPER(SUBSTITUTE('MEZIROČNÍ NAVÝŠENÍ CENY ZP'!G17,CHAR(10),"")),"")</f>
        <v/>
      </c>
      <c r="H16" s="44" t="str">
        <f>IF(LEN('MEZIROČNÍ NAVÝŠENÍ CENY ZP'!H17)&gt;0,UPPER(SUBSTITUTE('MEZIROČNÍ NAVÝŠENÍ CENY ZP'!H17,CHAR(10),"")),"")</f>
        <v/>
      </c>
      <c r="I16" s="44" t="str">
        <f>IF(LEN('MEZIROČNÍ NAVÝŠENÍ CENY ZP'!J17)&gt;0,UPPER(SUBSTITUTE('MEZIROČNÍ NAVÝŠENÍ CENY ZP'!J17,CHAR(10),"")),"")</f>
        <v/>
      </c>
      <c r="J16" s="44" t="str">
        <f>IF(LEN('MEZIROČNÍ NAVÝŠENÍ CENY ZP'!K17)&gt;0,UPPER(SUBSTITUTE('MEZIROČNÍ NAVÝŠENÍ CENY ZP'!K17,CHAR(10),"")),"")</f>
        <v/>
      </c>
      <c r="K16" s="44" t="str">
        <f>IF(LEN('MEZIROČNÍ NAVÝŠENÍ CENY ZP'!I17)&gt;0,UPPER(SUBSTITUTE('MEZIROČNÍ NAVÝŠENÍ CENY ZP'!I17,CHAR(10),"")),"")</f>
        <v/>
      </c>
      <c r="L16" s="44" t="str">
        <f>IF(LEN('MEZIROČNÍ NAVÝŠENÍ CENY ZP'!L17)&gt;0,UPPER(SUBSTITUTE('MEZIROČNÍ NAVÝŠENÍ CENY ZP'!L17,CHAR(10),"")),"")</f>
        <v/>
      </c>
      <c r="M16" s="70" t="str">
        <f>IF(LEN('MEZIROČNÍ NAVÝŠENÍ CENY ZP'!M17)&gt;0,UPPER(SUBSTITUTE('MEZIROČNÍ NAVÝŠENÍ CENY ZP'!M17,CHAR(10),"")),"")</f>
        <v/>
      </c>
      <c r="N16" s="112" t="str">
        <f>IF('MEZIROČNÍ NAVÝŠENÍ CENY ZP'!N17="","",'MEZIROČNÍ NAVÝŠENÍ CENY ZP'!N17)</f>
        <v/>
      </c>
      <c r="O16" s="96" t="str">
        <f>IF('MEZIROČNÍ NAVÝŠENÍ CENY ZP'!O17="","",'MEZIROČNÍ NAVÝŠENÍ CENY ZP'!O17)</f>
        <v/>
      </c>
      <c r="P16" s="96" t="str">
        <f>IF('MEZIROČNÍ NAVÝŠENÍ CENY ZP'!P17="","",'MEZIROČNÍ NAVÝŠENÍ CENY ZP'!P17)</f>
        <v/>
      </c>
      <c r="Q16" s="84" t="str">
        <f>IF(LEN('MEZIROČNÍ NAVÝŠENÍ CENY ZP'!Q17)&gt;0,UPPER(SUBSTITUTE('MEZIROČNÍ NAVÝŠENÍ CENY ZP'!Q17,CHAR(10),"")),"")</f>
        <v/>
      </c>
      <c r="R16" s="84" t="str">
        <f>IF(LEN('MEZIROČNÍ NAVÝŠENÍ CENY ZP'!R17)&gt;0,UPPER(SUBSTITUTE('MEZIROČNÍ NAVÝŠENÍ CENY ZP'!R17,CHAR(10),"")),"")</f>
        <v/>
      </c>
    </row>
    <row r="17" spans="1:18" x14ac:dyDescent="0.25">
      <c r="A17" s="55" t="str">
        <f t="shared" si="0"/>
        <v/>
      </c>
      <c r="B17" s="44" t="str">
        <f>IF(LEN('MEZIROČNÍ NAVÝŠENÍ CENY ZP'!B18)&gt;0,UPPER(SUBSTITUTE('MEZIROČNÍ NAVÝŠENÍ CENY ZP'!B18,CHAR(10),"")),"")</f>
        <v/>
      </c>
      <c r="C17" s="44" t="str">
        <f>IF(LEN('MEZIROČNÍ NAVÝŠENÍ CENY ZP'!C18)&gt;0,SUBSTITUTE('MEZIROČNÍ NAVÝŠENÍ CENY ZP'!C18,CHAR(10),""),"")</f>
        <v/>
      </c>
      <c r="D17" s="44" t="str">
        <f>IF(LEN('MEZIROČNÍ NAVÝŠENÍ CENY ZP'!D18)&gt;0,UPPER(SUBSTITUTE('MEZIROČNÍ NAVÝŠENÍ CENY ZP'!D18,CHAR(10),"")),"")</f>
        <v/>
      </c>
      <c r="E17" s="44" t="str">
        <f>IF(LEN('MEZIROČNÍ NAVÝŠENÍ CENY ZP'!E18)&gt;0,UPPER(SUBSTITUTE('MEZIROČNÍ NAVÝŠENÍ CENY ZP'!E18,CHAR(10),"")),"")</f>
        <v/>
      </c>
      <c r="F17" s="44" t="str">
        <f>IF(LEN('MEZIROČNÍ NAVÝŠENÍ CENY ZP'!F18)&gt;0,UPPER(SUBSTITUTE('MEZIROČNÍ NAVÝŠENÍ CENY ZP'!F18,CHAR(10),"")),"")</f>
        <v/>
      </c>
      <c r="G17" s="44" t="str">
        <f>IF(LEN('MEZIROČNÍ NAVÝŠENÍ CENY ZP'!G18)&gt;0,UPPER(SUBSTITUTE('MEZIROČNÍ NAVÝŠENÍ CENY ZP'!G18,CHAR(10),"")),"")</f>
        <v/>
      </c>
      <c r="H17" s="44" t="str">
        <f>IF(LEN('MEZIROČNÍ NAVÝŠENÍ CENY ZP'!H18)&gt;0,UPPER(SUBSTITUTE('MEZIROČNÍ NAVÝŠENÍ CENY ZP'!H18,CHAR(10),"")),"")</f>
        <v/>
      </c>
      <c r="I17" s="44" t="str">
        <f>IF(LEN('MEZIROČNÍ NAVÝŠENÍ CENY ZP'!J18)&gt;0,UPPER(SUBSTITUTE('MEZIROČNÍ NAVÝŠENÍ CENY ZP'!J18,CHAR(10),"")),"")</f>
        <v/>
      </c>
      <c r="J17" s="44" t="str">
        <f>IF(LEN('MEZIROČNÍ NAVÝŠENÍ CENY ZP'!K18)&gt;0,UPPER(SUBSTITUTE('MEZIROČNÍ NAVÝŠENÍ CENY ZP'!K18,CHAR(10),"")),"")</f>
        <v/>
      </c>
      <c r="K17" s="44" t="str">
        <f>IF(LEN('MEZIROČNÍ NAVÝŠENÍ CENY ZP'!I18)&gt;0,UPPER(SUBSTITUTE('MEZIROČNÍ NAVÝŠENÍ CENY ZP'!I18,CHAR(10),"")),"")</f>
        <v/>
      </c>
      <c r="L17" s="44" t="str">
        <f>IF(LEN('MEZIROČNÍ NAVÝŠENÍ CENY ZP'!L18)&gt;0,UPPER(SUBSTITUTE('MEZIROČNÍ NAVÝŠENÍ CENY ZP'!L18,CHAR(10),"")),"")</f>
        <v/>
      </c>
      <c r="M17" s="70" t="str">
        <f>IF(LEN('MEZIROČNÍ NAVÝŠENÍ CENY ZP'!M18)&gt;0,UPPER(SUBSTITUTE('MEZIROČNÍ NAVÝŠENÍ CENY ZP'!M18,CHAR(10),"")),"")</f>
        <v/>
      </c>
      <c r="N17" s="112" t="str">
        <f>IF('MEZIROČNÍ NAVÝŠENÍ CENY ZP'!N18="","",'MEZIROČNÍ NAVÝŠENÍ CENY ZP'!N18)</f>
        <v/>
      </c>
      <c r="O17" s="96" t="str">
        <f>IF('MEZIROČNÍ NAVÝŠENÍ CENY ZP'!O18="","",'MEZIROČNÍ NAVÝŠENÍ CENY ZP'!O18)</f>
        <v/>
      </c>
      <c r="P17" s="96" t="str">
        <f>IF('MEZIROČNÍ NAVÝŠENÍ CENY ZP'!P18="","",'MEZIROČNÍ NAVÝŠENÍ CENY ZP'!P18)</f>
        <v/>
      </c>
      <c r="Q17" s="84" t="str">
        <f>IF(LEN('MEZIROČNÍ NAVÝŠENÍ CENY ZP'!Q18)&gt;0,UPPER(SUBSTITUTE('MEZIROČNÍ NAVÝŠENÍ CENY ZP'!Q18,CHAR(10),"")),"")</f>
        <v/>
      </c>
      <c r="R17" s="84" t="str">
        <f>IF(LEN('MEZIROČNÍ NAVÝŠENÍ CENY ZP'!R18)&gt;0,UPPER(SUBSTITUTE('MEZIROČNÍ NAVÝŠENÍ CENY ZP'!R18,CHAR(10),"")),"")</f>
        <v/>
      </c>
    </row>
    <row r="18" spans="1:18" x14ac:dyDescent="0.25">
      <c r="A18" s="55" t="str">
        <f t="shared" si="0"/>
        <v/>
      </c>
      <c r="B18" s="44" t="str">
        <f>IF(LEN('MEZIROČNÍ NAVÝŠENÍ CENY ZP'!B19)&gt;0,UPPER(SUBSTITUTE('MEZIROČNÍ NAVÝŠENÍ CENY ZP'!B19,CHAR(10),"")),"")</f>
        <v/>
      </c>
      <c r="C18" s="44" t="str">
        <f>IF(LEN('MEZIROČNÍ NAVÝŠENÍ CENY ZP'!C19)&gt;0,SUBSTITUTE('MEZIROČNÍ NAVÝŠENÍ CENY ZP'!C19,CHAR(10),""),"")</f>
        <v/>
      </c>
      <c r="D18" s="44" t="str">
        <f>IF(LEN('MEZIROČNÍ NAVÝŠENÍ CENY ZP'!D19)&gt;0,UPPER(SUBSTITUTE('MEZIROČNÍ NAVÝŠENÍ CENY ZP'!D19,CHAR(10),"")),"")</f>
        <v/>
      </c>
      <c r="E18" s="44" t="str">
        <f>IF(LEN('MEZIROČNÍ NAVÝŠENÍ CENY ZP'!E19)&gt;0,UPPER(SUBSTITUTE('MEZIROČNÍ NAVÝŠENÍ CENY ZP'!E19,CHAR(10),"")),"")</f>
        <v/>
      </c>
      <c r="F18" s="44" t="str">
        <f>IF(LEN('MEZIROČNÍ NAVÝŠENÍ CENY ZP'!F19)&gt;0,UPPER(SUBSTITUTE('MEZIROČNÍ NAVÝŠENÍ CENY ZP'!F19,CHAR(10),"")),"")</f>
        <v/>
      </c>
      <c r="G18" s="44" t="str">
        <f>IF(LEN('MEZIROČNÍ NAVÝŠENÍ CENY ZP'!G19)&gt;0,UPPER(SUBSTITUTE('MEZIROČNÍ NAVÝŠENÍ CENY ZP'!G19,CHAR(10),"")),"")</f>
        <v/>
      </c>
      <c r="H18" s="44" t="str">
        <f>IF(LEN('MEZIROČNÍ NAVÝŠENÍ CENY ZP'!H19)&gt;0,UPPER(SUBSTITUTE('MEZIROČNÍ NAVÝŠENÍ CENY ZP'!H19,CHAR(10),"")),"")</f>
        <v/>
      </c>
      <c r="I18" s="44" t="str">
        <f>IF(LEN('MEZIROČNÍ NAVÝŠENÍ CENY ZP'!J19)&gt;0,UPPER(SUBSTITUTE('MEZIROČNÍ NAVÝŠENÍ CENY ZP'!J19,CHAR(10),"")),"")</f>
        <v/>
      </c>
      <c r="J18" s="44" t="str">
        <f>IF(LEN('MEZIROČNÍ NAVÝŠENÍ CENY ZP'!K19)&gt;0,UPPER(SUBSTITUTE('MEZIROČNÍ NAVÝŠENÍ CENY ZP'!K19,CHAR(10),"")),"")</f>
        <v/>
      </c>
      <c r="K18" s="44" t="str">
        <f>IF(LEN('MEZIROČNÍ NAVÝŠENÍ CENY ZP'!I19)&gt;0,UPPER(SUBSTITUTE('MEZIROČNÍ NAVÝŠENÍ CENY ZP'!I19,CHAR(10),"")),"")</f>
        <v/>
      </c>
      <c r="L18" s="44" t="str">
        <f>IF(LEN('MEZIROČNÍ NAVÝŠENÍ CENY ZP'!L19)&gt;0,UPPER(SUBSTITUTE('MEZIROČNÍ NAVÝŠENÍ CENY ZP'!L19,CHAR(10),"")),"")</f>
        <v/>
      </c>
      <c r="M18" s="70" t="str">
        <f>IF(LEN('MEZIROČNÍ NAVÝŠENÍ CENY ZP'!M19)&gt;0,UPPER(SUBSTITUTE('MEZIROČNÍ NAVÝŠENÍ CENY ZP'!M19,CHAR(10),"")),"")</f>
        <v/>
      </c>
      <c r="N18" s="112" t="str">
        <f>IF('MEZIROČNÍ NAVÝŠENÍ CENY ZP'!N19="","",'MEZIROČNÍ NAVÝŠENÍ CENY ZP'!N19)</f>
        <v/>
      </c>
      <c r="O18" s="96" t="str">
        <f>IF('MEZIROČNÍ NAVÝŠENÍ CENY ZP'!O19="","",'MEZIROČNÍ NAVÝŠENÍ CENY ZP'!O19)</f>
        <v/>
      </c>
      <c r="P18" s="96" t="str">
        <f>IF('MEZIROČNÍ NAVÝŠENÍ CENY ZP'!P19="","",'MEZIROČNÍ NAVÝŠENÍ CENY ZP'!P19)</f>
        <v/>
      </c>
      <c r="Q18" s="84" t="str">
        <f>IF(LEN('MEZIROČNÍ NAVÝŠENÍ CENY ZP'!Q19)&gt;0,UPPER(SUBSTITUTE('MEZIROČNÍ NAVÝŠENÍ CENY ZP'!Q19,CHAR(10),"")),"")</f>
        <v/>
      </c>
      <c r="R18" s="84" t="str">
        <f>IF(LEN('MEZIROČNÍ NAVÝŠENÍ CENY ZP'!R19)&gt;0,UPPER(SUBSTITUTE('MEZIROČNÍ NAVÝŠENÍ CENY ZP'!R19,CHAR(10),"")),"")</f>
        <v/>
      </c>
    </row>
    <row r="19" spans="1:18" x14ac:dyDescent="0.25">
      <c r="A19" s="55" t="str">
        <f t="shared" si="0"/>
        <v/>
      </c>
      <c r="B19" s="44" t="str">
        <f>IF(LEN('MEZIROČNÍ NAVÝŠENÍ CENY ZP'!B20)&gt;0,UPPER(SUBSTITUTE('MEZIROČNÍ NAVÝŠENÍ CENY ZP'!B20,CHAR(10),"")),"")</f>
        <v/>
      </c>
      <c r="C19" s="44" t="str">
        <f>IF(LEN('MEZIROČNÍ NAVÝŠENÍ CENY ZP'!C20)&gt;0,SUBSTITUTE('MEZIROČNÍ NAVÝŠENÍ CENY ZP'!C20,CHAR(10),""),"")</f>
        <v/>
      </c>
      <c r="D19" s="44" t="str">
        <f>IF(LEN('MEZIROČNÍ NAVÝŠENÍ CENY ZP'!D20)&gt;0,UPPER(SUBSTITUTE('MEZIROČNÍ NAVÝŠENÍ CENY ZP'!D20,CHAR(10),"")),"")</f>
        <v/>
      </c>
      <c r="E19" s="44" t="str">
        <f>IF(LEN('MEZIROČNÍ NAVÝŠENÍ CENY ZP'!E20)&gt;0,UPPER(SUBSTITUTE('MEZIROČNÍ NAVÝŠENÍ CENY ZP'!E20,CHAR(10),"")),"")</f>
        <v/>
      </c>
      <c r="F19" s="44" t="str">
        <f>IF(LEN('MEZIROČNÍ NAVÝŠENÍ CENY ZP'!F20)&gt;0,UPPER(SUBSTITUTE('MEZIROČNÍ NAVÝŠENÍ CENY ZP'!F20,CHAR(10),"")),"")</f>
        <v/>
      </c>
      <c r="G19" s="44" t="str">
        <f>IF(LEN('MEZIROČNÍ NAVÝŠENÍ CENY ZP'!G20)&gt;0,UPPER(SUBSTITUTE('MEZIROČNÍ NAVÝŠENÍ CENY ZP'!G20,CHAR(10),"")),"")</f>
        <v/>
      </c>
      <c r="H19" s="44" t="str">
        <f>IF(LEN('MEZIROČNÍ NAVÝŠENÍ CENY ZP'!H20)&gt;0,UPPER(SUBSTITUTE('MEZIROČNÍ NAVÝŠENÍ CENY ZP'!H20,CHAR(10),"")),"")</f>
        <v/>
      </c>
      <c r="I19" s="44" t="str">
        <f>IF(LEN('MEZIROČNÍ NAVÝŠENÍ CENY ZP'!J20)&gt;0,UPPER(SUBSTITUTE('MEZIROČNÍ NAVÝŠENÍ CENY ZP'!J20,CHAR(10),"")),"")</f>
        <v/>
      </c>
      <c r="J19" s="44" t="str">
        <f>IF(LEN('MEZIROČNÍ NAVÝŠENÍ CENY ZP'!K20)&gt;0,UPPER(SUBSTITUTE('MEZIROČNÍ NAVÝŠENÍ CENY ZP'!K20,CHAR(10),"")),"")</f>
        <v/>
      </c>
      <c r="K19" s="44" t="str">
        <f>IF(LEN('MEZIROČNÍ NAVÝŠENÍ CENY ZP'!I20)&gt;0,UPPER(SUBSTITUTE('MEZIROČNÍ NAVÝŠENÍ CENY ZP'!I20,CHAR(10),"")),"")</f>
        <v/>
      </c>
      <c r="L19" s="44" t="str">
        <f>IF(LEN('MEZIROČNÍ NAVÝŠENÍ CENY ZP'!L20)&gt;0,UPPER(SUBSTITUTE('MEZIROČNÍ NAVÝŠENÍ CENY ZP'!L20,CHAR(10),"")),"")</f>
        <v/>
      </c>
      <c r="M19" s="70" t="str">
        <f>IF(LEN('MEZIROČNÍ NAVÝŠENÍ CENY ZP'!M20)&gt;0,UPPER(SUBSTITUTE('MEZIROČNÍ NAVÝŠENÍ CENY ZP'!M20,CHAR(10),"")),"")</f>
        <v/>
      </c>
      <c r="N19" s="112" t="str">
        <f>IF('MEZIROČNÍ NAVÝŠENÍ CENY ZP'!N20="","",'MEZIROČNÍ NAVÝŠENÍ CENY ZP'!N20)</f>
        <v/>
      </c>
      <c r="O19" s="96" t="str">
        <f>IF('MEZIROČNÍ NAVÝŠENÍ CENY ZP'!O20="","",'MEZIROČNÍ NAVÝŠENÍ CENY ZP'!O20)</f>
        <v/>
      </c>
      <c r="P19" s="96" t="str">
        <f>IF('MEZIROČNÍ NAVÝŠENÍ CENY ZP'!P20="","",'MEZIROČNÍ NAVÝŠENÍ CENY ZP'!P20)</f>
        <v/>
      </c>
      <c r="Q19" s="84" t="str">
        <f>IF(LEN('MEZIROČNÍ NAVÝŠENÍ CENY ZP'!Q20)&gt;0,UPPER(SUBSTITUTE('MEZIROČNÍ NAVÝŠENÍ CENY ZP'!Q20,CHAR(10),"")),"")</f>
        <v/>
      </c>
      <c r="R19" s="84" t="str">
        <f>IF(LEN('MEZIROČNÍ NAVÝŠENÍ CENY ZP'!R20)&gt;0,UPPER(SUBSTITUTE('MEZIROČNÍ NAVÝŠENÍ CENY ZP'!R20,CHAR(10),"")),"")</f>
        <v/>
      </c>
    </row>
    <row r="20" spans="1:18" x14ac:dyDescent="0.25">
      <c r="A20" s="55" t="str">
        <f t="shared" si="0"/>
        <v/>
      </c>
      <c r="B20" s="44" t="str">
        <f>IF(LEN('MEZIROČNÍ NAVÝŠENÍ CENY ZP'!B21)&gt;0,UPPER(SUBSTITUTE('MEZIROČNÍ NAVÝŠENÍ CENY ZP'!B21,CHAR(10),"")),"")</f>
        <v/>
      </c>
      <c r="C20" s="44" t="str">
        <f>IF(LEN('MEZIROČNÍ NAVÝŠENÍ CENY ZP'!C21)&gt;0,SUBSTITUTE('MEZIROČNÍ NAVÝŠENÍ CENY ZP'!C21,CHAR(10),""),"")</f>
        <v/>
      </c>
      <c r="D20" s="44" t="str">
        <f>IF(LEN('MEZIROČNÍ NAVÝŠENÍ CENY ZP'!D21)&gt;0,UPPER(SUBSTITUTE('MEZIROČNÍ NAVÝŠENÍ CENY ZP'!D21,CHAR(10),"")),"")</f>
        <v/>
      </c>
      <c r="E20" s="44" t="str">
        <f>IF(LEN('MEZIROČNÍ NAVÝŠENÍ CENY ZP'!E21)&gt;0,UPPER(SUBSTITUTE('MEZIROČNÍ NAVÝŠENÍ CENY ZP'!E21,CHAR(10),"")),"")</f>
        <v/>
      </c>
      <c r="F20" s="44" t="str">
        <f>IF(LEN('MEZIROČNÍ NAVÝŠENÍ CENY ZP'!F21)&gt;0,UPPER(SUBSTITUTE('MEZIROČNÍ NAVÝŠENÍ CENY ZP'!F21,CHAR(10),"")),"")</f>
        <v/>
      </c>
      <c r="G20" s="44" t="str">
        <f>IF(LEN('MEZIROČNÍ NAVÝŠENÍ CENY ZP'!G21)&gt;0,UPPER(SUBSTITUTE('MEZIROČNÍ NAVÝŠENÍ CENY ZP'!G21,CHAR(10),"")),"")</f>
        <v/>
      </c>
      <c r="H20" s="44" t="str">
        <f>IF(LEN('MEZIROČNÍ NAVÝŠENÍ CENY ZP'!H21)&gt;0,UPPER(SUBSTITUTE('MEZIROČNÍ NAVÝŠENÍ CENY ZP'!H21,CHAR(10),"")),"")</f>
        <v/>
      </c>
      <c r="I20" s="44" t="str">
        <f>IF(LEN('MEZIROČNÍ NAVÝŠENÍ CENY ZP'!J21)&gt;0,UPPER(SUBSTITUTE('MEZIROČNÍ NAVÝŠENÍ CENY ZP'!J21,CHAR(10),"")),"")</f>
        <v/>
      </c>
      <c r="J20" s="44" t="str">
        <f>IF(LEN('MEZIROČNÍ NAVÝŠENÍ CENY ZP'!K21)&gt;0,UPPER(SUBSTITUTE('MEZIROČNÍ NAVÝŠENÍ CENY ZP'!K21,CHAR(10),"")),"")</f>
        <v/>
      </c>
      <c r="K20" s="44" t="str">
        <f>IF(LEN('MEZIROČNÍ NAVÝŠENÍ CENY ZP'!I21)&gt;0,UPPER(SUBSTITUTE('MEZIROČNÍ NAVÝŠENÍ CENY ZP'!I21,CHAR(10),"")),"")</f>
        <v/>
      </c>
      <c r="L20" s="44" t="str">
        <f>IF(LEN('MEZIROČNÍ NAVÝŠENÍ CENY ZP'!L21)&gt;0,UPPER(SUBSTITUTE('MEZIROČNÍ NAVÝŠENÍ CENY ZP'!L21,CHAR(10),"")),"")</f>
        <v/>
      </c>
      <c r="M20" s="70" t="str">
        <f>IF(LEN('MEZIROČNÍ NAVÝŠENÍ CENY ZP'!M21)&gt;0,UPPER(SUBSTITUTE('MEZIROČNÍ NAVÝŠENÍ CENY ZP'!M21,CHAR(10),"")),"")</f>
        <v/>
      </c>
      <c r="N20" s="112" t="str">
        <f>IF('MEZIROČNÍ NAVÝŠENÍ CENY ZP'!N21="","",'MEZIROČNÍ NAVÝŠENÍ CENY ZP'!N21)</f>
        <v/>
      </c>
      <c r="O20" s="96" t="str">
        <f>IF('MEZIROČNÍ NAVÝŠENÍ CENY ZP'!O21="","",'MEZIROČNÍ NAVÝŠENÍ CENY ZP'!O21)</f>
        <v/>
      </c>
      <c r="P20" s="96" t="str">
        <f>IF('MEZIROČNÍ NAVÝŠENÍ CENY ZP'!P21="","",'MEZIROČNÍ NAVÝŠENÍ CENY ZP'!P21)</f>
        <v/>
      </c>
      <c r="Q20" s="84" t="str">
        <f>IF(LEN('MEZIROČNÍ NAVÝŠENÍ CENY ZP'!Q21)&gt;0,UPPER(SUBSTITUTE('MEZIROČNÍ NAVÝŠENÍ CENY ZP'!Q21,CHAR(10),"")),"")</f>
        <v/>
      </c>
      <c r="R20" s="84" t="str">
        <f>IF(LEN('MEZIROČNÍ NAVÝŠENÍ CENY ZP'!R21)&gt;0,UPPER(SUBSTITUTE('MEZIROČNÍ NAVÝŠENÍ CENY ZP'!R21,CHAR(10),"")),"")</f>
        <v/>
      </c>
    </row>
    <row r="21" spans="1:18" x14ac:dyDescent="0.25">
      <c r="A21" s="55" t="str">
        <f t="shared" si="0"/>
        <v/>
      </c>
      <c r="B21" s="44" t="str">
        <f>IF(LEN('MEZIROČNÍ NAVÝŠENÍ CENY ZP'!B22)&gt;0,UPPER(SUBSTITUTE('MEZIROČNÍ NAVÝŠENÍ CENY ZP'!B22,CHAR(10),"")),"")</f>
        <v/>
      </c>
      <c r="C21" s="44" t="str">
        <f>IF(LEN('MEZIROČNÍ NAVÝŠENÍ CENY ZP'!C22)&gt;0,SUBSTITUTE('MEZIROČNÍ NAVÝŠENÍ CENY ZP'!C22,CHAR(10),""),"")</f>
        <v/>
      </c>
      <c r="D21" s="44" t="str">
        <f>IF(LEN('MEZIROČNÍ NAVÝŠENÍ CENY ZP'!D22)&gt;0,UPPER(SUBSTITUTE('MEZIROČNÍ NAVÝŠENÍ CENY ZP'!D22,CHAR(10),"")),"")</f>
        <v/>
      </c>
      <c r="E21" s="44" t="str">
        <f>IF(LEN('MEZIROČNÍ NAVÝŠENÍ CENY ZP'!E22)&gt;0,UPPER(SUBSTITUTE('MEZIROČNÍ NAVÝŠENÍ CENY ZP'!E22,CHAR(10),"")),"")</f>
        <v/>
      </c>
      <c r="F21" s="44" t="str">
        <f>IF(LEN('MEZIROČNÍ NAVÝŠENÍ CENY ZP'!F22)&gt;0,UPPER(SUBSTITUTE('MEZIROČNÍ NAVÝŠENÍ CENY ZP'!F22,CHAR(10),"")),"")</f>
        <v/>
      </c>
      <c r="G21" s="44" t="str">
        <f>IF(LEN('MEZIROČNÍ NAVÝŠENÍ CENY ZP'!G22)&gt;0,UPPER(SUBSTITUTE('MEZIROČNÍ NAVÝŠENÍ CENY ZP'!G22,CHAR(10),"")),"")</f>
        <v/>
      </c>
      <c r="H21" s="44" t="str">
        <f>IF(LEN('MEZIROČNÍ NAVÝŠENÍ CENY ZP'!H22)&gt;0,UPPER(SUBSTITUTE('MEZIROČNÍ NAVÝŠENÍ CENY ZP'!H22,CHAR(10),"")),"")</f>
        <v/>
      </c>
      <c r="I21" s="44" t="str">
        <f>IF(LEN('MEZIROČNÍ NAVÝŠENÍ CENY ZP'!J22)&gt;0,UPPER(SUBSTITUTE('MEZIROČNÍ NAVÝŠENÍ CENY ZP'!J22,CHAR(10),"")),"")</f>
        <v/>
      </c>
      <c r="J21" s="44" t="str">
        <f>IF(LEN('MEZIROČNÍ NAVÝŠENÍ CENY ZP'!K22)&gt;0,UPPER(SUBSTITUTE('MEZIROČNÍ NAVÝŠENÍ CENY ZP'!K22,CHAR(10),"")),"")</f>
        <v/>
      </c>
      <c r="K21" s="44" t="str">
        <f>IF(LEN('MEZIROČNÍ NAVÝŠENÍ CENY ZP'!I22)&gt;0,UPPER(SUBSTITUTE('MEZIROČNÍ NAVÝŠENÍ CENY ZP'!I22,CHAR(10),"")),"")</f>
        <v/>
      </c>
      <c r="L21" s="44" t="str">
        <f>IF(LEN('MEZIROČNÍ NAVÝŠENÍ CENY ZP'!L22)&gt;0,UPPER(SUBSTITUTE('MEZIROČNÍ NAVÝŠENÍ CENY ZP'!L22,CHAR(10),"")),"")</f>
        <v/>
      </c>
      <c r="M21" s="70" t="str">
        <f>IF(LEN('MEZIROČNÍ NAVÝŠENÍ CENY ZP'!M22)&gt;0,UPPER(SUBSTITUTE('MEZIROČNÍ NAVÝŠENÍ CENY ZP'!M22,CHAR(10),"")),"")</f>
        <v/>
      </c>
      <c r="N21" s="112" t="str">
        <f>IF('MEZIROČNÍ NAVÝŠENÍ CENY ZP'!N22="","",'MEZIROČNÍ NAVÝŠENÍ CENY ZP'!N22)</f>
        <v/>
      </c>
      <c r="O21" s="96" t="str">
        <f>IF('MEZIROČNÍ NAVÝŠENÍ CENY ZP'!O22="","",'MEZIROČNÍ NAVÝŠENÍ CENY ZP'!O22)</f>
        <v/>
      </c>
      <c r="P21" s="96" t="str">
        <f>IF('MEZIROČNÍ NAVÝŠENÍ CENY ZP'!P22="","",'MEZIROČNÍ NAVÝŠENÍ CENY ZP'!P22)</f>
        <v/>
      </c>
      <c r="Q21" s="84" t="str">
        <f>IF(LEN('MEZIROČNÍ NAVÝŠENÍ CENY ZP'!Q22)&gt;0,UPPER(SUBSTITUTE('MEZIROČNÍ NAVÝŠENÍ CENY ZP'!Q22,CHAR(10),"")),"")</f>
        <v/>
      </c>
      <c r="R21" s="84" t="str">
        <f>IF(LEN('MEZIROČNÍ NAVÝŠENÍ CENY ZP'!R22)&gt;0,UPPER(SUBSTITUTE('MEZIROČNÍ NAVÝŠENÍ CENY ZP'!R22,CHAR(10),"")),"")</f>
        <v/>
      </c>
    </row>
    <row r="22" spans="1:18" x14ac:dyDescent="0.25">
      <c r="A22" s="55" t="str">
        <f t="shared" si="0"/>
        <v/>
      </c>
      <c r="B22" s="44" t="str">
        <f>IF(LEN('MEZIROČNÍ NAVÝŠENÍ CENY ZP'!B23)&gt;0,UPPER(SUBSTITUTE('MEZIROČNÍ NAVÝŠENÍ CENY ZP'!B23,CHAR(10),"")),"")</f>
        <v/>
      </c>
      <c r="C22" s="44" t="str">
        <f>IF(LEN('MEZIROČNÍ NAVÝŠENÍ CENY ZP'!C23)&gt;0,SUBSTITUTE('MEZIROČNÍ NAVÝŠENÍ CENY ZP'!C23,CHAR(10),""),"")</f>
        <v/>
      </c>
      <c r="D22" s="44" t="str">
        <f>IF(LEN('MEZIROČNÍ NAVÝŠENÍ CENY ZP'!D23)&gt;0,UPPER(SUBSTITUTE('MEZIROČNÍ NAVÝŠENÍ CENY ZP'!D23,CHAR(10),"")),"")</f>
        <v/>
      </c>
      <c r="E22" s="44" t="str">
        <f>IF(LEN('MEZIROČNÍ NAVÝŠENÍ CENY ZP'!E23)&gt;0,UPPER(SUBSTITUTE('MEZIROČNÍ NAVÝŠENÍ CENY ZP'!E23,CHAR(10),"")),"")</f>
        <v/>
      </c>
      <c r="F22" s="44" t="str">
        <f>IF(LEN('MEZIROČNÍ NAVÝŠENÍ CENY ZP'!F23)&gt;0,UPPER(SUBSTITUTE('MEZIROČNÍ NAVÝŠENÍ CENY ZP'!F23,CHAR(10),"")),"")</f>
        <v/>
      </c>
      <c r="G22" s="44" t="str">
        <f>IF(LEN('MEZIROČNÍ NAVÝŠENÍ CENY ZP'!G23)&gt;0,UPPER(SUBSTITUTE('MEZIROČNÍ NAVÝŠENÍ CENY ZP'!G23,CHAR(10),"")),"")</f>
        <v/>
      </c>
      <c r="H22" s="44" t="str">
        <f>IF(LEN('MEZIROČNÍ NAVÝŠENÍ CENY ZP'!H23)&gt;0,UPPER(SUBSTITUTE('MEZIROČNÍ NAVÝŠENÍ CENY ZP'!H23,CHAR(10),"")),"")</f>
        <v/>
      </c>
      <c r="I22" s="44" t="str">
        <f>IF(LEN('MEZIROČNÍ NAVÝŠENÍ CENY ZP'!J23)&gt;0,UPPER(SUBSTITUTE('MEZIROČNÍ NAVÝŠENÍ CENY ZP'!J23,CHAR(10),"")),"")</f>
        <v/>
      </c>
      <c r="J22" s="44" t="str">
        <f>IF(LEN('MEZIROČNÍ NAVÝŠENÍ CENY ZP'!K23)&gt;0,UPPER(SUBSTITUTE('MEZIROČNÍ NAVÝŠENÍ CENY ZP'!K23,CHAR(10),"")),"")</f>
        <v/>
      </c>
      <c r="K22" s="44" t="str">
        <f>IF(LEN('MEZIROČNÍ NAVÝŠENÍ CENY ZP'!I23)&gt;0,UPPER(SUBSTITUTE('MEZIROČNÍ NAVÝŠENÍ CENY ZP'!I23,CHAR(10),"")),"")</f>
        <v/>
      </c>
      <c r="L22" s="44" t="str">
        <f>IF(LEN('MEZIROČNÍ NAVÝŠENÍ CENY ZP'!L23)&gt;0,UPPER(SUBSTITUTE('MEZIROČNÍ NAVÝŠENÍ CENY ZP'!L23,CHAR(10),"")),"")</f>
        <v/>
      </c>
      <c r="M22" s="70" t="str">
        <f>IF(LEN('MEZIROČNÍ NAVÝŠENÍ CENY ZP'!M23)&gt;0,UPPER(SUBSTITUTE('MEZIROČNÍ NAVÝŠENÍ CENY ZP'!M23,CHAR(10),"")),"")</f>
        <v/>
      </c>
      <c r="N22" s="112" t="str">
        <f>IF('MEZIROČNÍ NAVÝŠENÍ CENY ZP'!N23="","",'MEZIROČNÍ NAVÝŠENÍ CENY ZP'!N23)</f>
        <v/>
      </c>
      <c r="O22" s="96" t="str">
        <f>IF('MEZIROČNÍ NAVÝŠENÍ CENY ZP'!O23="","",'MEZIROČNÍ NAVÝŠENÍ CENY ZP'!O23)</f>
        <v/>
      </c>
      <c r="P22" s="96" t="str">
        <f>IF('MEZIROČNÍ NAVÝŠENÍ CENY ZP'!P23="","",'MEZIROČNÍ NAVÝŠENÍ CENY ZP'!P23)</f>
        <v/>
      </c>
      <c r="Q22" s="84" t="str">
        <f>IF(LEN('MEZIROČNÍ NAVÝŠENÍ CENY ZP'!Q23)&gt;0,UPPER(SUBSTITUTE('MEZIROČNÍ NAVÝŠENÍ CENY ZP'!Q23,CHAR(10),"")),"")</f>
        <v/>
      </c>
      <c r="R22" s="84" t="str">
        <f>IF(LEN('MEZIROČNÍ NAVÝŠENÍ CENY ZP'!R23)&gt;0,UPPER(SUBSTITUTE('MEZIROČNÍ NAVÝŠENÍ CENY ZP'!R23,CHAR(10),"")),"")</f>
        <v/>
      </c>
    </row>
    <row r="23" spans="1:18" x14ac:dyDescent="0.25">
      <c r="A23" s="55" t="str">
        <f t="shared" si="0"/>
        <v/>
      </c>
      <c r="B23" s="44" t="str">
        <f>IF(LEN('MEZIROČNÍ NAVÝŠENÍ CENY ZP'!B24)&gt;0,UPPER(SUBSTITUTE('MEZIROČNÍ NAVÝŠENÍ CENY ZP'!B24,CHAR(10),"")),"")</f>
        <v/>
      </c>
      <c r="C23" s="44" t="str">
        <f>IF(LEN('MEZIROČNÍ NAVÝŠENÍ CENY ZP'!C24)&gt;0,SUBSTITUTE('MEZIROČNÍ NAVÝŠENÍ CENY ZP'!C24,CHAR(10),""),"")</f>
        <v/>
      </c>
      <c r="D23" s="44" t="str">
        <f>IF(LEN('MEZIROČNÍ NAVÝŠENÍ CENY ZP'!D24)&gt;0,UPPER(SUBSTITUTE('MEZIROČNÍ NAVÝŠENÍ CENY ZP'!D24,CHAR(10),"")),"")</f>
        <v/>
      </c>
      <c r="E23" s="44" t="str">
        <f>IF(LEN('MEZIROČNÍ NAVÝŠENÍ CENY ZP'!E24)&gt;0,UPPER(SUBSTITUTE('MEZIROČNÍ NAVÝŠENÍ CENY ZP'!E24,CHAR(10),"")),"")</f>
        <v/>
      </c>
      <c r="F23" s="44" t="str">
        <f>IF(LEN('MEZIROČNÍ NAVÝŠENÍ CENY ZP'!F24)&gt;0,UPPER(SUBSTITUTE('MEZIROČNÍ NAVÝŠENÍ CENY ZP'!F24,CHAR(10),"")),"")</f>
        <v/>
      </c>
      <c r="G23" s="44" t="str">
        <f>IF(LEN('MEZIROČNÍ NAVÝŠENÍ CENY ZP'!G24)&gt;0,UPPER(SUBSTITUTE('MEZIROČNÍ NAVÝŠENÍ CENY ZP'!G24,CHAR(10),"")),"")</f>
        <v/>
      </c>
      <c r="H23" s="44" t="str">
        <f>IF(LEN('MEZIROČNÍ NAVÝŠENÍ CENY ZP'!H24)&gt;0,UPPER(SUBSTITUTE('MEZIROČNÍ NAVÝŠENÍ CENY ZP'!H24,CHAR(10),"")),"")</f>
        <v/>
      </c>
      <c r="I23" s="44" t="str">
        <f>IF(LEN('MEZIROČNÍ NAVÝŠENÍ CENY ZP'!J24)&gt;0,UPPER(SUBSTITUTE('MEZIROČNÍ NAVÝŠENÍ CENY ZP'!J24,CHAR(10),"")),"")</f>
        <v/>
      </c>
      <c r="J23" s="44" t="str">
        <f>IF(LEN('MEZIROČNÍ NAVÝŠENÍ CENY ZP'!K24)&gt;0,UPPER(SUBSTITUTE('MEZIROČNÍ NAVÝŠENÍ CENY ZP'!K24,CHAR(10),"")),"")</f>
        <v/>
      </c>
      <c r="K23" s="44" t="str">
        <f>IF(LEN('MEZIROČNÍ NAVÝŠENÍ CENY ZP'!I24)&gt;0,UPPER(SUBSTITUTE('MEZIROČNÍ NAVÝŠENÍ CENY ZP'!I24,CHAR(10),"")),"")</f>
        <v/>
      </c>
      <c r="L23" s="44" t="str">
        <f>IF(LEN('MEZIROČNÍ NAVÝŠENÍ CENY ZP'!L24)&gt;0,UPPER(SUBSTITUTE('MEZIROČNÍ NAVÝŠENÍ CENY ZP'!L24,CHAR(10),"")),"")</f>
        <v/>
      </c>
      <c r="M23" s="70" t="str">
        <f>IF(LEN('MEZIROČNÍ NAVÝŠENÍ CENY ZP'!M24)&gt;0,UPPER(SUBSTITUTE('MEZIROČNÍ NAVÝŠENÍ CENY ZP'!M24,CHAR(10),"")),"")</f>
        <v/>
      </c>
      <c r="N23" s="112" t="str">
        <f>IF('MEZIROČNÍ NAVÝŠENÍ CENY ZP'!N24="","",'MEZIROČNÍ NAVÝŠENÍ CENY ZP'!N24)</f>
        <v/>
      </c>
      <c r="O23" s="96" t="str">
        <f>IF('MEZIROČNÍ NAVÝŠENÍ CENY ZP'!O24="","",'MEZIROČNÍ NAVÝŠENÍ CENY ZP'!O24)</f>
        <v/>
      </c>
      <c r="P23" s="96" t="str">
        <f>IF('MEZIROČNÍ NAVÝŠENÍ CENY ZP'!P24="","",'MEZIROČNÍ NAVÝŠENÍ CENY ZP'!P24)</f>
        <v/>
      </c>
      <c r="Q23" s="84" t="str">
        <f>IF(LEN('MEZIROČNÍ NAVÝŠENÍ CENY ZP'!Q24)&gt;0,UPPER(SUBSTITUTE('MEZIROČNÍ NAVÝŠENÍ CENY ZP'!Q24,CHAR(10),"")),"")</f>
        <v/>
      </c>
      <c r="R23" s="84" t="str">
        <f>IF(LEN('MEZIROČNÍ NAVÝŠENÍ CENY ZP'!R24)&gt;0,UPPER(SUBSTITUTE('MEZIROČNÍ NAVÝŠENÍ CENY ZP'!R24,CHAR(10),"")),"")</f>
        <v/>
      </c>
    </row>
    <row r="24" spans="1:18" x14ac:dyDescent="0.25">
      <c r="A24" s="55" t="str">
        <f t="shared" si="0"/>
        <v/>
      </c>
      <c r="B24" s="44" t="str">
        <f>IF(LEN('MEZIROČNÍ NAVÝŠENÍ CENY ZP'!B25)&gt;0,UPPER(SUBSTITUTE('MEZIROČNÍ NAVÝŠENÍ CENY ZP'!B25,CHAR(10),"")),"")</f>
        <v/>
      </c>
      <c r="C24" s="44" t="str">
        <f>IF(LEN('MEZIROČNÍ NAVÝŠENÍ CENY ZP'!C25)&gt;0,SUBSTITUTE('MEZIROČNÍ NAVÝŠENÍ CENY ZP'!C25,CHAR(10),""),"")</f>
        <v/>
      </c>
      <c r="D24" s="44" t="str">
        <f>IF(LEN('MEZIROČNÍ NAVÝŠENÍ CENY ZP'!D25)&gt;0,UPPER(SUBSTITUTE('MEZIROČNÍ NAVÝŠENÍ CENY ZP'!D25,CHAR(10),"")),"")</f>
        <v/>
      </c>
      <c r="E24" s="44" t="str">
        <f>IF(LEN('MEZIROČNÍ NAVÝŠENÍ CENY ZP'!E25)&gt;0,UPPER(SUBSTITUTE('MEZIROČNÍ NAVÝŠENÍ CENY ZP'!E25,CHAR(10),"")),"")</f>
        <v/>
      </c>
      <c r="F24" s="44" t="str">
        <f>IF(LEN('MEZIROČNÍ NAVÝŠENÍ CENY ZP'!F25)&gt;0,UPPER(SUBSTITUTE('MEZIROČNÍ NAVÝŠENÍ CENY ZP'!F25,CHAR(10),"")),"")</f>
        <v/>
      </c>
      <c r="G24" s="44" t="str">
        <f>IF(LEN('MEZIROČNÍ NAVÝŠENÍ CENY ZP'!G25)&gt;0,UPPER(SUBSTITUTE('MEZIROČNÍ NAVÝŠENÍ CENY ZP'!G25,CHAR(10),"")),"")</f>
        <v/>
      </c>
      <c r="H24" s="44" t="str">
        <f>IF(LEN('MEZIROČNÍ NAVÝŠENÍ CENY ZP'!H25)&gt;0,UPPER(SUBSTITUTE('MEZIROČNÍ NAVÝŠENÍ CENY ZP'!H25,CHAR(10),"")),"")</f>
        <v/>
      </c>
      <c r="I24" s="44" t="str">
        <f>IF(LEN('MEZIROČNÍ NAVÝŠENÍ CENY ZP'!J25)&gt;0,UPPER(SUBSTITUTE('MEZIROČNÍ NAVÝŠENÍ CENY ZP'!J25,CHAR(10),"")),"")</f>
        <v/>
      </c>
      <c r="J24" s="44" t="str">
        <f>IF(LEN('MEZIROČNÍ NAVÝŠENÍ CENY ZP'!K25)&gt;0,UPPER(SUBSTITUTE('MEZIROČNÍ NAVÝŠENÍ CENY ZP'!K25,CHAR(10),"")),"")</f>
        <v/>
      </c>
      <c r="K24" s="44" t="str">
        <f>IF(LEN('MEZIROČNÍ NAVÝŠENÍ CENY ZP'!I25)&gt;0,UPPER(SUBSTITUTE('MEZIROČNÍ NAVÝŠENÍ CENY ZP'!I25,CHAR(10),"")),"")</f>
        <v/>
      </c>
      <c r="L24" s="44" t="str">
        <f>IF(LEN('MEZIROČNÍ NAVÝŠENÍ CENY ZP'!L25)&gt;0,UPPER(SUBSTITUTE('MEZIROČNÍ NAVÝŠENÍ CENY ZP'!L25,CHAR(10),"")),"")</f>
        <v/>
      </c>
      <c r="M24" s="70" t="str">
        <f>IF(LEN('MEZIROČNÍ NAVÝŠENÍ CENY ZP'!M25)&gt;0,UPPER(SUBSTITUTE('MEZIROČNÍ NAVÝŠENÍ CENY ZP'!M25,CHAR(10),"")),"")</f>
        <v/>
      </c>
      <c r="N24" s="112" t="str">
        <f>IF('MEZIROČNÍ NAVÝŠENÍ CENY ZP'!N25="","",'MEZIROČNÍ NAVÝŠENÍ CENY ZP'!N25)</f>
        <v/>
      </c>
      <c r="O24" s="96" t="str">
        <f>IF('MEZIROČNÍ NAVÝŠENÍ CENY ZP'!O25="","",'MEZIROČNÍ NAVÝŠENÍ CENY ZP'!O25)</f>
        <v/>
      </c>
      <c r="P24" s="96" t="str">
        <f>IF('MEZIROČNÍ NAVÝŠENÍ CENY ZP'!P25="","",'MEZIROČNÍ NAVÝŠENÍ CENY ZP'!P25)</f>
        <v/>
      </c>
      <c r="Q24" s="84" t="str">
        <f>IF(LEN('MEZIROČNÍ NAVÝŠENÍ CENY ZP'!Q25)&gt;0,UPPER(SUBSTITUTE('MEZIROČNÍ NAVÝŠENÍ CENY ZP'!Q25,CHAR(10),"")),"")</f>
        <v/>
      </c>
      <c r="R24" s="84" t="str">
        <f>IF(LEN('MEZIROČNÍ NAVÝŠENÍ CENY ZP'!R25)&gt;0,UPPER(SUBSTITUTE('MEZIROČNÍ NAVÝŠENÍ CENY ZP'!R25,CHAR(10),"")),"")</f>
        <v/>
      </c>
    </row>
    <row r="25" spans="1:18" x14ac:dyDescent="0.25">
      <c r="A25" s="55" t="str">
        <f t="shared" si="0"/>
        <v/>
      </c>
      <c r="B25" s="44" t="str">
        <f>IF(LEN('MEZIROČNÍ NAVÝŠENÍ CENY ZP'!B26)&gt;0,UPPER(SUBSTITUTE('MEZIROČNÍ NAVÝŠENÍ CENY ZP'!B26,CHAR(10),"")),"")</f>
        <v/>
      </c>
      <c r="C25" s="44" t="str">
        <f>IF(LEN('MEZIROČNÍ NAVÝŠENÍ CENY ZP'!C26)&gt;0,SUBSTITUTE('MEZIROČNÍ NAVÝŠENÍ CENY ZP'!C26,CHAR(10),""),"")</f>
        <v/>
      </c>
      <c r="D25" s="44" t="str">
        <f>IF(LEN('MEZIROČNÍ NAVÝŠENÍ CENY ZP'!D26)&gt;0,UPPER(SUBSTITUTE('MEZIROČNÍ NAVÝŠENÍ CENY ZP'!D26,CHAR(10),"")),"")</f>
        <v/>
      </c>
      <c r="E25" s="44" t="str">
        <f>IF(LEN('MEZIROČNÍ NAVÝŠENÍ CENY ZP'!E26)&gt;0,UPPER(SUBSTITUTE('MEZIROČNÍ NAVÝŠENÍ CENY ZP'!E26,CHAR(10),"")),"")</f>
        <v/>
      </c>
      <c r="F25" s="44" t="str">
        <f>IF(LEN('MEZIROČNÍ NAVÝŠENÍ CENY ZP'!F26)&gt;0,UPPER(SUBSTITUTE('MEZIROČNÍ NAVÝŠENÍ CENY ZP'!F26,CHAR(10),"")),"")</f>
        <v/>
      </c>
      <c r="G25" s="44" t="str">
        <f>IF(LEN('MEZIROČNÍ NAVÝŠENÍ CENY ZP'!G26)&gt;0,UPPER(SUBSTITUTE('MEZIROČNÍ NAVÝŠENÍ CENY ZP'!G26,CHAR(10),"")),"")</f>
        <v/>
      </c>
      <c r="H25" s="44" t="str">
        <f>IF(LEN('MEZIROČNÍ NAVÝŠENÍ CENY ZP'!H26)&gt;0,UPPER(SUBSTITUTE('MEZIROČNÍ NAVÝŠENÍ CENY ZP'!H26,CHAR(10),"")),"")</f>
        <v/>
      </c>
      <c r="I25" s="44" t="str">
        <f>IF(LEN('MEZIROČNÍ NAVÝŠENÍ CENY ZP'!J26)&gt;0,UPPER(SUBSTITUTE('MEZIROČNÍ NAVÝŠENÍ CENY ZP'!J26,CHAR(10),"")),"")</f>
        <v/>
      </c>
      <c r="J25" s="44" t="str">
        <f>IF(LEN('MEZIROČNÍ NAVÝŠENÍ CENY ZP'!K26)&gt;0,UPPER(SUBSTITUTE('MEZIROČNÍ NAVÝŠENÍ CENY ZP'!K26,CHAR(10),"")),"")</f>
        <v/>
      </c>
      <c r="K25" s="44" t="str">
        <f>IF(LEN('MEZIROČNÍ NAVÝŠENÍ CENY ZP'!I26)&gt;0,UPPER(SUBSTITUTE('MEZIROČNÍ NAVÝŠENÍ CENY ZP'!I26,CHAR(10),"")),"")</f>
        <v/>
      </c>
      <c r="L25" s="44" t="str">
        <f>IF(LEN('MEZIROČNÍ NAVÝŠENÍ CENY ZP'!L26)&gt;0,UPPER(SUBSTITUTE('MEZIROČNÍ NAVÝŠENÍ CENY ZP'!L26,CHAR(10),"")),"")</f>
        <v/>
      </c>
      <c r="M25" s="70" t="str">
        <f>IF(LEN('MEZIROČNÍ NAVÝŠENÍ CENY ZP'!M26)&gt;0,UPPER(SUBSTITUTE('MEZIROČNÍ NAVÝŠENÍ CENY ZP'!M26,CHAR(10),"")),"")</f>
        <v/>
      </c>
      <c r="N25" s="112" t="str">
        <f>IF('MEZIROČNÍ NAVÝŠENÍ CENY ZP'!N26="","",'MEZIROČNÍ NAVÝŠENÍ CENY ZP'!N26)</f>
        <v/>
      </c>
      <c r="O25" s="96" t="str">
        <f>IF('MEZIROČNÍ NAVÝŠENÍ CENY ZP'!O26="","",'MEZIROČNÍ NAVÝŠENÍ CENY ZP'!O26)</f>
        <v/>
      </c>
      <c r="P25" s="96" t="str">
        <f>IF('MEZIROČNÍ NAVÝŠENÍ CENY ZP'!P26="","",'MEZIROČNÍ NAVÝŠENÍ CENY ZP'!P26)</f>
        <v/>
      </c>
      <c r="Q25" s="84" t="str">
        <f>IF(LEN('MEZIROČNÍ NAVÝŠENÍ CENY ZP'!Q26)&gt;0,UPPER(SUBSTITUTE('MEZIROČNÍ NAVÝŠENÍ CENY ZP'!Q26,CHAR(10),"")),"")</f>
        <v/>
      </c>
      <c r="R25" s="84" t="str">
        <f>IF(LEN('MEZIROČNÍ NAVÝŠENÍ CENY ZP'!R26)&gt;0,UPPER(SUBSTITUTE('MEZIROČNÍ NAVÝŠENÍ CENY ZP'!R26,CHAR(10),"")),"")</f>
        <v/>
      </c>
    </row>
    <row r="26" spans="1:18" x14ac:dyDescent="0.25">
      <c r="A26" s="55" t="str">
        <f t="shared" si="0"/>
        <v/>
      </c>
      <c r="B26" s="44" t="str">
        <f>IF(LEN('MEZIROČNÍ NAVÝŠENÍ CENY ZP'!B27)&gt;0,UPPER(SUBSTITUTE('MEZIROČNÍ NAVÝŠENÍ CENY ZP'!B27,CHAR(10),"")),"")</f>
        <v/>
      </c>
      <c r="C26" s="44" t="str">
        <f>IF(LEN('MEZIROČNÍ NAVÝŠENÍ CENY ZP'!C27)&gt;0,SUBSTITUTE('MEZIROČNÍ NAVÝŠENÍ CENY ZP'!C27,CHAR(10),""),"")</f>
        <v/>
      </c>
      <c r="D26" s="44" t="str">
        <f>IF(LEN('MEZIROČNÍ NAVÝŠENÍ CENY ZP'!D27)&gt;0,UPPER(SUBSTITUTE('MEZIROČNÍ NAVÝŠENÍ CENY ZP'!D27,CHAR(10),"")),"")</f>
        <v/>
      </c>
      <c r="E26" s="44" t="str">
        <f>IF(LEN('MEZIROČNÍ NAVÝŠENÍ CENY ZP'!E27)&gt;0,UPPER(SUBSTITUTE('MEZIROČNÍ NAVÝŠENÍ CENY ZP'!E27,CHAR(10),"")),"")</f>
        <v/>
      </c>
      <c r="F26" s="44" t="str">
        <f>IF(LEN('MEZIROČNÍ NAVÝŠENÍ CENY ZP'!F27)&gt;0,UPPER(SUBSTITUTE('MEZIROČNÍ NAVÝŠENÍ CENY ZP'!F27,CHAR(10),"")),"")</f>
        <v/>
      </c>
      <c r="G26" s="44" t="str">
        <f>IF(LEN('MEZIROČNÍ NAVÝŠENÍ CENY ZP'!G27)&gt;0,UPPER(SUBSTITUTE('MEZIROČNÍ NAVÝŠENÍ CENY ZP'!G27,CHAR(10),"")),"")</f>
        <v/>
      </c>
      <c r="H26" s="44" t="str">
        <f>IF(LEN('MEZIROČNÍ NAVÝŠENÍ CENY ZP'!H27)&gt;0,UPPER(SUBSTITUTE('MEZIROČNÍ NAVÝŠENÍ CENY ZP'!H27,CHAR(10),"")),"")</f>
        <v/>
      </c>
      <c r="I26" s="44" t="str">
        <f>IF(LEN('MEZIROČNÍ NAVÝŠENÍ CENY ZP'!J27)&gt;0,UPPER(SUBSTITUTE('MEZIROČNÍ NAVÝŠENÍ CENY ZP'!J27,CHAR(10),"")),"")</f>
        <v/>
      </c>
      <c r="J26" s="44" t="str">
        <f>IF(LEN('MEZIROČNÍ NAVÝŠENÍ CENY ZP'!K27)&gt;0,UPPER(SUBSTITUTE('MEZIROČNÍ NAVÝŠENÍ CENY ZP'!K27,CHAR(10),"")),"")</f>
        <v/>
      </c>
      <c r="K26" s="44" t="str">
        <f>IF(LEN('MEZIROČNÍ NAVÝŠENÍ CENY ZP'!I27)&gt;0,UPPER(SUBSTITUTE('MEZIROČNÍ NAVÝŠENÍ CENY ZP'!I27,CHAR(10),"")),"")</f>
        <v/>
      </c>
      <c r="L26" s="44" t="str">
        <f>IF(LEN('MEZIROČNÍ NAVÝŠENÍ CENY ZP'!L27)&gt;0,UPPER(SUBSTITUTE('MEZIROČNÍ NAVÝŠENÍ CENY ZP'!L27,CHAR(10),"")),"")</f>
        <v/>
      </c>
      <c r="M26" s="70" t="str">
        <f>IF(LEN('MEZIROČNÍ NAVÝŠENÍ CENY ZP'!M27)&gt;0,UPPER(SUBSTITUTE('MEZIROČNÍ NAVÝŠENÍ CENY ZP'!M27,CHAR(10),"")),"")</f>
        <v/>
      </c>
      <c r="N26" s="112" t="str">
        <f>IF('MEZIROČNÍ NAVÝŠENÍ CENY ZP'!N27="","",'MEZIROČNÍ NAVÝŠENÍ CENY ZP'!N27)</f>
        <v/>
      </c>
      <c r="O26" s="96" t="str">
        <f>IF('MEZIROČNÍ NAVÝŠENÍ CENY ZP'!O27="","",'MEZIROČNÍ NAVÝŠENÍ CENY ZP'!O27)</f>
        <v/>
      </c>
      <c r="P26" s="96" t="str">
        <f>IF('MEZIROČNÍ NAVÝŠENÍ CENY ZP'!P27="","",'MEZIROČNÍ NAVÝŠENÍ CENY ZP'!P27)</f>
        <v/>
      </c>
      <c r="Q26" s="84" t="str">
        <f>IF(LEN('MEZIROČNÍ NAVÝŠENÍ CENY ZP'!Q27)&gt;0,UPPER(SUBSTITUTE('MEZIROČNÍ NAVÝŠENÍ CENY ZP'!Q27,CHAR(10),"")),"")</f>
        <v/>
      </c>
      <c r="R26" s="84" t="str">
        <f>IF(LEN('MEZIROČNÍ NAVÝŠENÍ CENY ZP'!R27)&gt;0,UPPER(SUBSTITUTE('MEZIROČNÍ NAVÝŠENÍ CENY ZP'!R27,CHAR(10),"")),"")</f>
        <v/>
      </c>
    </row>
    <row r="27" spans="1:18" x14ac:dyDescent="0.25">
      <c r="A27" s="55" t="str">
        <f t="shared" si="0"/>
        <v/>
      </c>
      <c r="B27" s="44" t="str">
        <f>IF(LEN('MEZIROČNÍ NAVÝŠENÍ CENY ZP'!B28)&gt;0,UPPER(SUBSTITUTE('MEZIROČNÍ NAVÝŠENÍ CENY ZP'!B28,CHAR(10),"")),"")</f>
        <v/>
      </c>
      <c r="C27" s="44" t="str">
        <f>IF(LEN('MEZIROČNÍ NAVÝŠENÍ CENY ZP'!C28)&gt;0,SUBSTITUTE('MEZIROČNÍ NAVÝŠENÍ CENY ZP'!C28,CHAR(10),""),"")</f>
        <v/>
      </c>
      <c r="D27" s="44" t="str">
        <f>IF(LEN('MEZIROČNÍ NAVÝŠENÍ CENY ZP'!D28)&gt;0,UPPER(SUBSTITUTE('MEZIROČNÍ NAVÝŠENÍ CENY ZP'!D28,CHAR(10),"")),"")</f>
        <v/>
      </c>
      <c r="E27" s="44" t="str">
        <f>IF(LEN('MEZIROČNÍ NAVÝŠENÍ CENY ZP'!E28)&gt;0,UPPER(SUBSTITUTE('MEZIROČNÍ NAVÝŠENÍ CENY ZP'!E28,CHAR(10),"")),"")</f>
        <v/>
      </c>
      <c r="F27" s="44" t="str">
        <f>IF(LEN('MEZIROČNÍ NAVÝŠENÍ CENY ZP'!F28)&gt;0,UPPER(SUBSTITUTE('MEZIROČNÍ NAVÝŠENÍ CENY ZP'!F28,CHAR(10),"")),"")</f>
        <v/>
      </c>
      <c r="G27" s="44" t="str">
        <f>IF(LEN('MEZIROČNÍ NAVÝŠENÍ CENY ZP'!G28)&gt;0,UPPER(SUBSTITUTE('MEZIROČNÍ NAVÝŠENÍ CENY ZP'!G28,CHAR(10),"")),"")</f>
        <v/>
      </c>
      <c r="H27" s="44" t="str">
        <f>IF(LEN('MEZIROČNÍ NAVÝŠENÍ CENY ZP'!H28)&gt;0,UPPER(SUBSTITUTE('MEZIROČNÍ NAVÝŠENÍ CENY ZP'!H28,CHAR(10),"")),"")</f>
        <v/>
      </c>
      <c r="I27" s="44" t="str">
        <f>IF(LEN('MEZIROČNÍ NAVÝŠENÍ CENY ZP'!J28)&gt;0,UPPER(SUBSTITUTE('MEZIROČNÍ NAVÝŠENÍ CENY ZP'!J28,CHAR(10),"")),"")</f>
        <v/>
      </c>
      <c r="J27" s="44" t="str">
        <f>IF(LEN('MEZIROČNÍ NAVÝŠENÍ CENY ZP'!K28)&gt;0,UPPER(SUBSTITUTE('MEZIROČNÍ NAVÝŠENÍ CENY ZP'!K28,CHAR(10),"")),"")</f>
        <v/>
      </c>
      <c r="K27" s="44" t="str">
        <f>IF(LEN('MEZIROČNÍ NAVÝŠENÍ CENY ZP'!I28)&gt;0,UPPER(SUBSTITUTE('MEZIROČNÍ NAVÝŠENÍ CENY ZP'!I28,CHAR(10),"")),"")</f>
        <v/>
      </c>
      <c r="L27" s="44" t="str">
        <f>IF(LEN('MEZIROČNÍ NAVÝŠENÍ CENY ZP'!L28)&gt;0,UPPER(SUBSTITUTE('MEZIROČNÍ NAVÝŠENÍ CENY ZP'!L28,CHAR(10),"")),"")</f>
        <v/>
      </c>
      <c r="M27" s="70" t="str">
        <f>IF(LEN('MEZIROČNÍ NAVÝŠENÍ CENY ZP'!M28)&gt;0,UPPER(SUBSTITUTE('MEZIROČNÍ NAVÝŠENÍ CENY ZP'!M28,CHAR(10),"")),"")</f>
        <v/>
      </c>
      <c r="N27" s="112" t="str">
        <f>IF('MEZIROČNÍ NAVÝŠENÍ CENY ZP'!N28="","",'MEZIROČNÍ NAVÝŠENÍ CENY ZP'!N28)</f>
        <v/>
      </c>
      <c r="O27" s="96" t="str">
        <f>IF('MEZIROČNÍ NAVÝŠENÍ CENY ZP'!O28="","",'MEZIROČNÍ NAVÝŠENÍ CENY ZP'!O28)</f>
        <v/>
      </c>
      <c r="P27" s="96" t="str">
        <f>IF('MEZIROČNÍ NAVÝŠENÍ CENY ZP'!P28="","",'MEZIROČNÍ NAVÝŠENÍ CENY ZP'!P28)</f>
        <v/>
      </c>
      <c r="Q27" s="84" t="str">
        <f>IF(LEN('MEZIROČNÍ NAVÝŠENÍ CENY ZP'!Q28)&gt;0,UPPER(SUBSTITUTE('MEZIROČNÍ NAVÝŠENÍ CENY ZP'!Q28,CHAR(10),"")),"")</f>
        <v/>
      </c>
      <c r="R27" s="84" t="str">
        <f>IF(LEN('MEZIROČNÍ NAVÝŠENÍ CENY ZP'!R28)&gt;0,UPPER(SUBSTITUTE('MEZIROČNÍ NAVÝŠENÍ CENY ZP'!R28,CHAR(10),"")),"")</f>
        <v/>
      </c>
    </row>
    <row r="28" spans="1:18" x14ac:dyDescent="0.25">
      <c r="A28" s="55" t="str">
        <f t="shared" si="0"/>
        <v/>
      </c>
      <c r="B28" s="44" t="str">
        <f>IF(LEN('MEZIROČNÍ NAVÝŠENÍ CENY ZP'!B29)&gt;0,UPPER(SUBSTITUTE('MEZIROČNÍ NAVÝŠENÍ CENY ZP'!B29,CHAR(10),"")),"")</f>
        <v/>
      </c>
      <c r="C28" s="44" t="str">
        <f>IF(LEN('MEZIROČNÍ NAVÝŠENÍ CENY ZP'!C29)&gt;0,SUBSTITUTE('MEZIROČNÍ NAVÝŠENÍ CENY ZP'!C29,CHAR(10),""),"")</f>
        <v/>
      </c>
      <c r="D28" s="44" t="str">
        <f>IF(LEN('MEZIROČNÍ NAVÝŠENÍ CENY ZP'!D29)&gt;0,UPPER(SUBSTITUTE('MEZIROČNÍ NAVÝŠENÍ CENY ZP'!D29,CHAR(10),"")),"")</f>
        <v/>
      </c>
      <c r="E28" s="44" t="str">
        <f>IF(LEN('MEZIROČNÍ NAVÝŠENÍ CENY ZP'!E29)&gt;0,UPPER(SUBSTITUTE('MEZIROČNÍ NAVÝŠENÍ CENY ZP'!E29,CHAR(10),"")),"")</f>
        <v/>
      </c>
      <c r="F28" s="44" t="str">
        <f>IF(LEN('MEZIROČNÍ NAVÝŠENÍ CENY ZP'!F29)&gt;0,UPPER(SUBSTITUTE('MEZIROČNÍ NAVÝŠENÍ CENY ZP'!F29,CHAR(10),"")),"")</f>
        <v/>
      </c>
      <c r="G28" s="44" t="str">
        <f>IF(LEN('MEZIROČNÍ NAVÝŠENÍ CENY ZP'!G29)&gt;0,UPPER(SUBSTITUTE('MEZIROČNÍ NAVÝŠENÍ CENY ZP'!G29,CHAR(10),"")),"")</f>
        <v/>
      </c>
      <c r="H28" s="44" t="str">
        <f>IF(LEN('MEZIROČNÍ NAVÝŠENÍ CENY ZP'!H29)&gt;0,UPPER(SUBSTITUTE('MEZIROČNÍ NAVÝŠENÍ CENY ZP'!H29,CHAR(10),"")),"")</f>
        <v/>
      </c>
      <c r="I28" s="44" t="str">
        <f>IF(LEN('MEZIROČNÍ NAVÝŠENÍ CENY ZP'!J29)&gt;0,UPPER(SUBSTITUTE('MEZIROČNÍ NAVÝŠENÍ CENY ZP'!J29,CHAR(10),"")),"")</f>
        <v/>
      </c>
      <c r="J28" s="44" t="str">
        <f>IF(LEN('MEZIROČNÍ NAVÝŠENÍ CENY ZP'!K29)&gt;0,UPPER(SUBSTITUTE('MEZIROČNÍ NAVÝŠENÍ CENY ZP'!K29,CHAR(10),"")),"")</f>
        <v/>
      </c>
      <c r="K28" s="44" t="str">
        <f>IF(LEN('MEZIROČNÍ NAVÝŠENÍ CENY ZP'!I29)&gt;0,UPPER(SUBSTITUTE('MEZIROČNÍ NAVÝŠENÍ CENY ZP'!I29,CHAR(10),"")),"")</f>
        <v/>
      </c>
      <c r="L28" s="44" t="str">
        <f>IF(LEN('MEZIROČNÍ NAVÝŠENÍ CENY ZP'!L29)&gt;0,UPPER(SUBSTITUTE('MEZIROČNÍ NAVÝŠENÍ CENY ZP'!L29,CHAR(10),"")),"")</f>
        <v/>
      </c>
      <c r="M28" s="70" t="str">
        <f>IF(LEN('MEZIROČNÍ NAVÝŠENÍ CENY ZP'!M29)&gt;0,UPPER(SUBSTITUTE('MEZIROČNÍ NAVÝŠENÍ CENY ZP'!M29,CHAR(10),"")),"")</f>
        <v/>
      </c>
      <c r="N28" s="112" t="str">
        <f>IF('MEZIROČNÍ NAVÝŠENÍ CENY ZP'!N29="","",'MEZIROČNÍ NAVÝŠENÍ CENY ZP'!N29)</f>
        <v/>
      </c>
      <c r="O28" s="96" t="str">
        <f>IF('MEZIROČNÍ NAVÝŠENÍ CENY ZP'!O29="","",'MEZIROČNÍ NAVÝŠENÍ CENY ZP'!O29)</f>
        <v/>
      </c>
      <c r="P28" s="96" t="str">
        <f>IF('MEZIROČNÍ NAVÝŠENÍ CENY ZP'!P29="","",'MEZIROČNÍ NAVÝŠENÍ CENY ZP'!P29)</f>
        <v/>
      </c>
      <c r="Q28" s="84" t="str">
        <f>IF(LEN('MEZIROČNÍ NAVÝŠENÍ CENY ZP'!Q29)&gt;0,UPPER(SUBSTITUTE('MEZIROČNÍ NAVÝŠENÍ CENY ZP'!Q29,CHAR(10),"")),"")</f>
        <v/>
      </c>
      <c r="R28" s="84" t="str">
        <f>IF(LEN('MEZIROČNÍ NAVÝŠENÍ CENY ZP'!R29)&gt;0,UPPER(SUBSTITUTE('MEZIROČNÍ NAVÝŠENÍ CENY ZP'!R29,CHAR(10),"")),"")</f>
        <v/>
      </c>
    </row>
    <row r="29" spans="1:18" x14ac:dyDescent="0.25">
      <c r="A29" s="55" t="str">
        <f t="shared" si="0"/>
        <v/>
      </c>
      <c r="B29" s="44" t="str">
        <f>IF(LEN('MEZIROČNÍ NAVÝŠENÍ CENY ZP'!B30)&gt;0,UPPER(SUBSTITUTE('MEZIROČNÍ NAVÝŠENÍ CENY ZP'!B30,CHAR(10),"")),"")</f>
        <v/>
      </c>
      <c r="C29" s="44" t="str">
        <f>IF(LEN('MEZIROČNÍ NAVÝŠENÍ CENY ZP'!C30)&gt;0,SUBSTITUTE('MEZIROČNÍ NAVÝŠENÍ CENY ZP'!C30,CHAR(10),""),"")</f>
        <v/>
      </c>
      <c r="D29" s="44" t="str">
        <f>IF(LEN('MEZIROČNÍ NAVÝŠENÍ CENY ZP'!D30)&gt;0,UPPER(SUBSTITUTE('MEZIROČNÍ NAVÝŠENÍ CENY ZP'!D30,CHAR(10),"")),"")</f>
        <v/>
      </c>
      <c r="E29" s="44" t="str">
        <f>IF(LEN('MEZIROČNÍ NAVÝŠENÍ CENY ZP'!E30)&gt;0,UPPER(SUBSTITUTE('MEZIROČNÍ NAVÝŠENÍ CENY ZP'!E30,CHAR(10),"")),"")</f>
        <v/>
      </c>
      <c r="F29" s="44" t="str">
        <f>IF(LEN('MEZIROČNÍ NAVÝŠENÍ CENY ZP'!F30)&gt;0,UPPER(SUBSTITUTE('MEZIROČNÍ NAVÝŠENÍ CENY ZP'!F30,CHAR(10),"")),"")</f>
        <v/>
      </c>
      <c r="G29" s="44" t="str">
        <f>IF(LEN('MEZIROČNÍ NAVÝŠENÍ CENY ZP'!G30)&gt;0,UPPER(SUBSTITUTE('MEZIROČNÍ NAVÝŠENÍ CENY ZP'!G30,CHAR(10),"")),"")</f>
        <v/>
      </c>
      <c r="H29" s="44" t="str">
        <f>IF(LEN('MEZIROČNÍ NAVÝŠENÍ CENY ZP'!H30)&gt;0,UPPER(SUBSTITUTE('MEZIROČNÍ NAVÝŠENÍ CENY ZP'!H30,CHAR(10),"")),"")</f>
        <v/>
      </c>
      <c r="I29" s="44" t="str">
        <f>IF(LEN('MEZIROČNÍ NAVÝŠENÍ CENY ZP'!J30)&gt;0,UPPER(SUBSTITUTE('MEZIROČNÍ NAVÝŠENÍ CENY ZP'!J30,CHAR(10),"")),"")</f>
        <v/>
      </c>
      <c r="J29" s="44" t="str">
        <f>IF(LEN('MEZIROČNÍ NAVÝŠENÍ CENY ZP'!K30)&gt;0,UPPER(SUBSTITUTE('MEZIROČNÍ NAVÝŠENÍ CENY ZP'!K30,CHAR(10),"")),"")</f>
        <v/>
      </c>
      <c r="K29" s="44" t="str">
        <f>IF(LEN('MEZIROČNÍ NAVÝŠENÍ CENY ZP'!I30)&gt;0,UPPER(SUBSTITUTE('MEZIROČNÍ NAVÝŠENÍ CENY ZP'!I30,CHAR(10),"")),"")</f>
        <v/>
      </c>
      <c r="L29" s="44" t="str">
        <f>IF(LEN('MEZIROČNÍ NAVÝŠENÍ CENY ZP'!L30)&gt;0,UPPER(SUBSTITUTE('MEZIROČNÍ NAVÝŠENÍ CENY ZP'!L30,CHAR(10),"")),"")</f>
        <v/>
      </c>
      <c r="M29" s="70" t="str">
        <f>IF(LEN('MEZIROČNÍ NAVÝŠENÍ CENY ZP'!M30)&gt;0,UPPER(SUBSTITUTE('MEZIROČNÍ NAVÝŠENÍ CENY ZP'!M30,CHAR(10),"")),"")</f>
        <v/>
      </c>
      <c r="N29" s="112" t="str">
        <f>IF('MEZIROČNÍ NAVÝŠENÍ CENY ZP'!N30="","",'MEZIROČNÍ NAVÝŠENÍ CENY ZP'!N30)</f>
        <v/>
      </c>
      <c r="O29" s="96" t="str">
        <f>IF('MEZIROČNÍ NAVÝŠENÍ CENY ZP'!O30="","",'MEZIROČNÍ NAVÝŠENÍ CENY ZP'!O30)</f>
        <v/>
      </c>
      <c r="P29" s="96" t="str">
        <f>IF('MEZIROČNÍ NAVÝŠENÍ CENY ZP'!P30="","",'MEZIROČNÍ NAVÝŠENÍ CENY ZP'!P30)</f>
        <v/>
      </c>
      <c r="Q29" s="84" t="str">
        <f>IF(LEN('MEZIROČNÍ NAVÝŠENÍ CENY ZP'!Q30)&gt;0,UPPER(SUBSTITUTE('MEZIROČNÍ NAVÝŠENÍ CENY ZP'!Q30,CHAR(10),"")),"")</f>
        <v/>
      </c>
      <c r="R29" s="84" t="str">
        <f>IF(LEN('MEZIROČNÍ NAVÝŠENÍ CENY ZP'!R30)&gt;0,UPPER(SUBSTITUTE('MEZIROČNÍ NAVÝŠENÍ CENY ZP'!R30,CHAR(10),"")),"")</f>
        <v/>
      </c>
    </row>
    <row r="30" spans="1:18" x14ac:dyDescent="0.25">
      <c r="A30" s="55" t="str">
        <f t="shared" si="0"/>
        <v/>
      </c>
      <c r="B30" s="44" t="str">
        <f>IF(LEN('MEZIROČNÍ NAVÝŠENÍ CENY ZP'!B31)&gt;0,UPPER(SUBSTITUTE('MEZIROČNÍ NAVÝŠENÍ CENY ZP'!B31,CHAR(10),"")),"")</f>
        <v/>
      </c>
      <c r="C30" s="44" t="str">
        <f>IF(LEN('MEZIROČNÍ NAVÝŠENÍ CENY ZP'!C31)&gt;0,SUBSTITUTE('MEZIROČNÍ NAVÝŠENÍ CENY ZP'!C31,CHAR(10),""),"")</f>
        <v/>
      </c>
      <c r="D30" s="44" t="str">
        <f>IF(LEN('MEZIROČNÍ NAVÝŠENÍ CENY ZP'!D31)&gt;0,UPPER(SUBSTITUTE('MEZIROČNÍ NAVÝŠENÍ CENY ZP'!D31,CHAR(10),"")),"")</f>
        <v/>
      </c>
      <c r="E30" s="44" t="str">
        <f>IF(LEN('MEZIROČNÍ NAVÝŠENÍ CENY ZP'!E31)&gt;0,UPPER(SUBSTITUTE('MEZIROČNÍ NAVÝŠENÍ CENY ZP'!E31,CHAR(10),"")),"")</f>
        <v/>
      </c>
      <c r="F30" s="44" t="str">
        <f>IF(LEN('MEZIROČNÍ NAVÝŠENÍ CENY ZP'!F31)&gt;0,UPPER(SUBSTITUTE('MEZIROČNÍ NAVÝŠENÍ CENY ZP'!F31,CHAR(10),"")),"")</f>
        <v/>
      </c>
      <c r="G30" s="44" t="str">
        <f>IF(LEN('MEZIROČNÍ NAVÝŠENÍ CENY ZP'!G31)&gt;0,UPPER(SUBSTITUTE('MEZIROČNÍ NAVÝŠENÍ CENY ZP'!G31,CHAR(10),"")),"")</f>
        <v/>
      </c>
      <c r="H30" s="44" t="str">
        <f>IF(LEN('MEZIROČNÍ NAVÝŠENÍ CENY ZP'!H31)&gt;0,UPPER(SUBSTITUTE('MEZIROČNÍ NAVÝŠENÍ CENY ZP'!H31,CHAR(10),"")),"")</f>
        <v/>
      </c>
      <c r="I30" s="44" t="str">
        <f>IF(LEN('MEZIROČNÍ NAVÝŠENÍ CENY ZP'!J31)&gt;0,UPPER(SUBSTITUTE('MEZIROČNÍ NAVÝŠENÍ CENY ZP'!J31,CHAR(10),"")),"")</f>
        <v/>
      </c>
      <c r="J30" s="44" t="str">
        <f>IF(LEN('MEZIROČNÍ NAVÝŠENÍ CENY ZP'!K31)&gt;0,UPPER(SUBSTITUTE('MEZIROČNÍ NAVÝŠENÍ CENY ZP'!K31,CHAR(10),"")),"")</f>
        <v/>
      </c>
      <c r="K30" s="44" t="str">
        <f>IF(LEN('MEZIROČNÍ NAVÝŠENÍ CENY ZP'!I31)&gt;0,UPPER(SUBSTITUTE('MEZIROČNÍ NAVÝŠENÍ CENY ZP'!I31,CHAR(10),"")),"")</f>
        <v/>
      </c>
      <c r="L30" s="44" t="str">
        <f>IF(LEN('MEZIROČNÍ NAVÝŠENÍ CENY ZP'!L31)&gt;0,UPPER(SUBSTITUTE('MEZIROČNÍ NAVÝŠENÍ CENY ZP'!L31,CHAR(10),"")),"")</f>
        <v/>
      </c>
      <c r="M30" s="70" t="str">
        <f>IF(LEN('MEZIROČNÍ NAVÝŠENÍ CENY ZP'!M31)&gt;0,UPPER(SUBSTITUTE('MEZIROČNÍ NAVÝŠENÍ CENY ZP'!M31,CHAR(10),"")),"")</f>
        <v/>
      </c>
      <c r="N30" s="112" t="str">
        <f>IF('MEZIROČNÍ NAVÝŠENÍ CENY ZP'!N31="","",'MEZIROČNÍ NAVÝŠENÍ CENY ZP'!N31)</f>
        <v/>
      </c>
      <c r="O30" s="96" t="str">
        <f>IF('MEZIROČNÍ NAVÝŠENÍ CENY ZP'!O31="","",'MEZIROČNÍ NAVÝŠENÍ CENY ZP'!O31)</f>
        <v/>
      </c>
      <c r="P30" s="96" t="str">
        <f>IF('MEZIROČNÍ NAVÝŠENÍ CENY ZP'!P31="","",'MEZIROČNÍ NAVÝŠENÍ CENY ZP'!P31)</f>
        <v/>
      </c>
      <c r="Q30" s="84" t="str">
        <f>IF(LEN('MEZIROČNÍ NAVÝŠENÍ CENY ZP'!Q31)&gt;0,UPPER(SUBSTITUTE('MEZIROČNÍ NAVÝŠENÍ CENY ZP'!Q31,CHAR(10),"")),"")</f>
        <v/>
      </c>
      <c r="R30" s="84" t="str">
        <f>IF(LEN('MEZIROČNÍ NAVÝŠENÍ CENY ZP'!R31)&gt;0,UPPER(SUBSTITUTE('MEZIROČNÍ NAVÝŠENÍ CENY ZP'!R31,CHAR(10),"")),"")</f>
        <v/>
      </c>
    </row>
    <row r="31" spans="1:18" x14ac:dyDescent="0.25">
      <c r="A31" s="55" t="str">
        <f t="shared" si="0"/>
        <v/>
      </c>
      <c r="B31" s="44" t="str">
        <f>IF(LEN('MEZIROČNÍ NAVÝŠENÍ CENY ZP'!B32)&gt;0,UPPER(SUBSTITUTE('MEZIROČNÍ NAVÝŠENÍ CENY ZP'!B32,CHAR(10),"")),"")</f>
        <v/>
      </c>
      <c r="C31" s="44" t="str">
        <f>IF(LEN('MEZIROČNÍ NAVÝŠENÍ CENY ZP'!C32)&gt;0,SUBSTITUTE('MEZIROČNÍ NAVÝŠENÍ CENY ZP'!C32,CHAR(10),""),"")</f>
        <v/>
      </c>
      <c r="D31" s="44" t="str">
        <f>IF(LEN('MEZIROČNÍ NAVÝŠENÍ CENY ZP'!D32)&gt;0,UPPER(SUBSTITUTE('MEZIROČNÍ NAVÝŠENÍ CENY ZP'!D32,CHAR(10),"")),"")</f>
        <v/>
      </c>
      <c r="E31" s="44" t="str">
        <f>IF(LEN('MEZIROČNÍ NAVÝŠENÍ CENY ZP'!E32)&gt;0,UPPER(SUBSTITUTE('MEZIROČNÍ NAVÝŠENÍ CENY ZP'!E32,CHAR(10),"")),"")</f>
        <v/>
      </c>
      <c r="F31" s="44" t="str">
        <f>IF(LEN('MEZIROČNÍ NAVÝŠENÍ CENY ZP'!F32)&gt;0,UPPER(SUBSTITUTE('MEZIROČNÍ NAVÝŠENÍ CENY ZP'!F32,CHAR(10),"")),"")</f>
        <v/>
      </c>
      <c r="G31" s="44" t="str">
        <f>IF(LEN('MEZIROČNÍ NAVÝŠENÍ CENY ZP'!G32)&gt;0,UPPER(SUBSTITUTE('MEZIROČNÍ NAVÝŠENÍ CENY ZP'!G32,CHAR(10),"")),"")</f>
        <v/>
      </c>
      <c r="H31" s="44" t="str">
        <f>IF(LEN('MEZIROČNÍ NAVÝŠENÍ CENY ZP'!H32)&gt;0,UPPER(SUBSTITUTE('MEZIROČNÍ NAVÝŠENÍ CENY ZP'!H32,CHAR(10),"")),"")</f>
        <v/>
      </c>
      <c r="I31" s="44" t="str">
        <f>IF(LEN('MEZIROČNÍ NAVÝŠENÍ CENY ZP'!J32)&gt;0,UPPER(SUBSTITUTE('MEZIROČNÍ NAVÝŠENÍ CENY ZP'!J32,CHAR(10),"")),"")</f>
        <v/>
      </c>
      <c r="J31" s="44" t="str">
        <f>IF(LEN('MEZIROČNÍ NAVÝŠENÍ CENY ZP'!K32)&gt;0,UPPER(SUBSTITUTE('MEZIROČNÍ NAVÝŠENÍ CENY ZP'!K32,CHAR(10),"")),"")</f>
        <v/>
      </c>
      <c r="K31" s="44" t="str">
        <f>IF(LEN('MEZIROČNÍ NAVÝŠENÍ CENY ZP'!I32)&gt;0,UPPER(SUBSTITUTE('MEZIROČNÍ NAVÝŠENÍ CENY ZP'!I32,CHAR(10),"")),"")</f>
        <v/>
      </c>
      <c r="L31" s="44" t="str">
        <f>IF(LEN('MEZIROČNÍ NAVÝŠENÍ CENY ZP'!L32)&gt;0,UPPER(SUBSTITUTE('MEZIROČNÍ NAVÝŠENÍ CENY ZP'!L32,CHAR(10),"")),"")</f>
        <v/>
      </c>
      <c r="M31" s="70" t="str">
        <f>IF(LEN('MEZIROČNÍ NAVÝŠENÍ CENY ZP'!M32)&gt;0,UPPER(SUBSTITUTE('MEZIROČNÍ NAVÝŠENÍ CENY ZP'!M32,CHAR(10),"")),"")</f>
        <v/>
      </c>
      <c r="N31" s="112" t="str">
        <f>IF('MEZIROČNÍ NAVÝŠENÍ CENY ZP'!N32="","",'MEZIROČNÍ NAVÝŠENÍ CENY ZP'!N32)</f>
        <v/>
      </c>
      <c r="O31" s="96" t="str">
        <f>IF('MEZIROČNÍ NAVÝŠENÍ CENY ZP'!O32="","",'MEZIROČNÍ NAVÝŠENÍ CENY ZP'!O32)</f>
        <v/>
      </c>
      <c r="P31" s="96" t="str">
        <f>IF('MEZIROČNÍ NAVÝŠENÍ CENY ZP'!P32="","",'MEZIROČNÍ NAVÝŠENÍ CENY ZP'!P32)</f>
        <v/>
      </c>
      <c r="Q31" s="84" t="str">
        <f>IF(LEN('MEZIROČNÍ NAVÝŠENÍ CENY ZP'!Q32)&gt;0,UPPER(SUBSTITUTE('MEZIROČNÍ NAVÝŠENÍ CENY ZP'!Q32,CHAR(10),"")),"")</f>
        <v/>
      </c>
      <c r="R31" s="84" t="str">
        <f>IF(LEN('MEZIROČNÍ NAVÝŠENÍ CENY ZP'!R32)&gt;0,UPPER(SUBSTITUTE('MEZIROČNÍ NAVÝŠENÍ CENY ZP'!R32,CHAR(10),"")),"")</f>
        <v/>
      </c>
    </row>
    <row r="32" spans="1:18" x14ac:dyDescent="0.25">
      <c r="A32" s="55" t="str">
        <f t="shared" si="0"/>
        <v/>
      </c>
      <c r="B32" s="44" t="str">
        <f>IF(LEN('MEZIROČNÍ NAVÝŠENÍ CENY ZP'!B33)&gt;0,UPPER(SUBSTITUTE('MEZIROČNÍ NAVÝŠENÍ CENY ZP'!B33,CHAR(10),"")),"")</f>
        <v/>
      </c>
      <c r="C32" s="44" t="str">
        <f>IF(LEN('MEZIROČNÍ NAVÝŠENÍ CENY ZP'!C33)&gt;0,SUBSTITUTE('MEZIROČNÍ NAVÝŠENÍ CENY ZP'!C33,CHAR(10),""),"")</f>
        <v/>
      </c>
      <c r="D32" s="44" t="str">
        <f>IF(LEN('MEZIROČNÍ NAVÝŠENÍ CENY ZP'!D33)&gt;0,UPPER(SUBSTITUTE('MEZIROČNÍ NAVÝŠENÍ CENY ZP'!D33,CHAR(10),"")),"")</f>
        <v/>
      </c>
      <c r="E32" s="44" t="str">
        <f>IF(LEN('MEZIROČNÍ NAVÝŠENÍ CENY ZP'!E33)&gt;0,UPPER(SUBSTITUTE('MEZIROČNÍ NAVÝŠENÍ CENY ZP'!E33,CHAR(10),"")),"")</f>
        <v/>
      </c>
      <c r="F32" s="44" t="str">
        <f>IF(LEN('MEZIROČNÍ NAVÝŠENÍ CENY ZP'!F33)&gt;0,UPPER(SUBSTITUTE('MEZIROČNÍ NAVÝŠENÍ CENY ZP'!F33,CHAR(10),"")),"")</f>
        <v/>
      </c>
      <c r="G32" s="44" t="str">
        <f>IF(LEN('MEZIROČNÍ NAVÝŠENÍ CENY ZP'!G33)&gt;0,UPPER(SUBSTITUTE('MEZIROČNÍ NAVÝŠENÍ CENY ZP'!G33,CHAR(10),"")),"")</f>
        <v/>
      </c>
      <c r="H32" s="44" t="str">
        <f>IF(LEN('MEZIROČNÍ NAVÝŠENÍ CENY ZP'!H33)&gt;0,UPPER(SUBSTITUTE('MEZIROČNÍ NAVÝŠENÍ CENY ZP'!H33,CHAR(10),"")),"")</f>
        <v/>
      </c>
      <c r="I32" s="44" t="str">
        <f>IF(LEN('MEZIROČNÍ NAVÝŠENÍ CENY ZP'!J33)&gt;0,UPPER(SUBSTITUTE('MEZIROČNÍ NAVÝŠENÍ CENY ZP'!J33,CHAR(10),"")),"")</f>
        <v/>
      </c>
      <c r="J32" s="44" t="str">
        <f>IF(LEN('MEZIROČNÍ NAVÝŠENÍ CENY ZP'!K33)&gt;0,UPPER(SUBSTITUTE('MEZIROČNÍ NAVÝŠENÍ CENY ZP'!K33,CHAR(10),"")),"")</f>
        <v/>
      </c>
      <c r="K32" s="44" t="str">
        <f>IF(LEN('MEZIROČNÍ NAVÝŠENÍ CENY ZP'!I33)&gt;0,UPPER(SUBSTITUTE('MEZIROČNÍ NAVÝŠENÍ CENY ZP'!I33,CHAR(10),"")),"")</f>
        <v/>
      </c>
      <c r="L32" s="44" t="str">
        <f>IF(LEN('MEZIROČNÍ NAVÝŠENÍ CENY ZP'!L33)&gt;0,UPPER(SUBSTITUTE('MEZIROČNÍ NAVÝŠENÍ CENY ZP'!L33,CHAR(10),"")),"")</f>
        <v/>
      </c>
      <c r="M32" s="70" t="str">
        <f>IF(LEN('MEZIROČNÍ NAVÝŠENÍ CENY ZP'!M33)&gt;0,UPPER(SUBSTITUTE('MEZIROČNÍ NAVÝŠENÍ CENY ZP'!M33,CHAR(10),"")),"")</f>
        <v/>
      </c>
      <c r="N32" s="112" t="str">
        <f>IF('MEZIROČNÍ NAVÝŠENÍ CENY ZP'!N33="","",'MEZIROČNÍ NAVÝŠENÍ CENY ZP'!N33)</f>
        <v/>
      </c>
      <c r="O32" s="96" t="str">
        <f>IF('MEZIROČNÍ NAVÝŠENÍ CENY ZP'!O33="","",'MEZIROČNÍ NAVÝŠENÍ CENY ZP'!O33)</f>
        <v/>
      </c>
      <c r="P32" s="96" t="str">
        <f>IF('MEZIROČNÍ NAVÝŠENÍ CENY ZP'!P33="","",'MEZIROČNÍ NAVÝŠENÍ CENY ZP'!P33)</f>
        <v/>
      </c>
      <c r="Q32" s="84" t="str">
        <f>IF(LEN('MEZIROČNÍ NAVÝŠENÍ CENY ZP'!Q33)&gt;0,UPPER(SUBSTITUTE('MEZIROČNÍ NAVÝŠENÍ CENY ZP'!Q33,CHAR(10),"")),"")</f>
        <v/>
      </c>
      <c r="R32" s="84" t="str">
        <f>IF(LEN('MEZIROČNÍ NAVÝŠENÍ CENY ZP'!R33)&gt;0,UPPER(SUBSTITUTE('MEZIROČNÍ NAVÝŠENÍ CENY ZP'!R33,CHAR(10),"")),"")</f>
        <v/>
      </c>
    </row>
    <row r="33" spans="1:18" x14ac:dyDescent="0.25">
      <c r="A33" s="55" t="str">
        <f t="shared" si="0"/>
        <v/>
      </c>
      <c r="B33" s="44" t="str">
        <f>IF(LEN('MEZIROČNÍ NAVÝŠENÍ CENY ZP'!B34)&gt;0,UPPER(SUBSTITUTE('MEZIROČNÍ NAVÝŠENÍ CENY ZP'!B34,CHAR(10),"")),"")</f>
        <v/>
      </c>
      <c r="C33" s="44" t="str">
        <f>IF(LEN('MEZIROČNÍ NAVÝŠENÍ CENY ZP'!C34)&gt;0,SUBSTITUTE('MEZIROČNÍ NAVÝŠENÍ CENY ZP'!C34,CHAR(10),""),"")</f>
        <v/>
      </c>
      <c r="D33" s="44" t="str">
        <f>IF(LEN('MEZIROČNÍ NAVÝŠENÍ CENY ZP'!D34)&gt;0,UPPER(SUBSTITUTE('MEZIROČNÍ NAVÝŠENÍ CENY ZP'!D34,CHAR(10),"")),"")</f>
        <v/>
      </c>
      <c r="E33" s="44" t="str">
        <f>IF(LEN('MEZIROČNÍ NAVÝŠENÍ CENY ZP'!E34)&gt;0,UPPER(SUBSTITUTE('MEZIROČNÍ NAVÝŠENÍ CENY ZP'!E34,CHAR(10),"")),"")</f>
        <v/>
      </c>
      <c r="F33" s="44" t="str">
        <f>IF(LEN('MEZIROČNÍ NAVÝŠENÍ CENY ZP'!F34)&gt;0,UPPER(SUBSTITUTE('MEZIROČNÍ NAVÝŠENÍ CENY ZP'!F34,CHAR(10),"")),"")</f>
        <v/>
      </c>
      <c r="G33" s="44" t="str">
        <f>IF(LEN('MEZIROČNÍ NAVÝŠENÍ CENY ZP'!G34)&gt;0,UPPER(SUBSTITUTE('MEZIROČNÍ NAVÝŠENÍ CENY ZP'!G34,CHAR(10),"")),"")</f>
        <v/>
      </c>
      <c r="H33" s="44" t="str">
        <f>IF(LEN('MEZIROČNÍ NAVÝŠENÍ CENY ZP'!H34)&gt;0,UPPER(SUBSTITUTE('MEZIROČNÍ NAVÝŠENÍ CENY ZP'!H34,CHAR(10),"")),"")</f>
        <v/>
      </c>
      <c r="I33" s="44" t="str">
        <f>IF(LEN('MEZIROČNÍ NAVÝŠENÍ CENY ZP'!J34)&gt;0,UPPER(SUBSTITUTE('MEZIROČNÍ NAVÝŠENÍ CENY ZP'!J34,CHAR(10),"")),"")</f>
        <v/>
      </c>
      <c r="J33" s="44" t="str">
        <f>IF(LEN('MEZIROČNÍ NAVÝŠENÍ CENY ZP'!K34)&gt;0,UPPER(SUBSTITUTE('MEZIROČNÍ NAVÝŠENÍ CENY ZP'!K34,CHAR(10),"")),"")</f>
        <v/>
      </c>
      <c r="K33" s="44" t="str">
        <f>IF(LEN('MEZIROČNÍ NAVÝŠENÍ CENY ZP'!I34)&gt;0,UPPER(SUBSTITUTE('MEZIROČNÍ NAVÝŠENÍ CENY ZP'!I34,CHAR(10),"")),"")</f>
        <v/>
      </c>
      <c r="L33" s="44" t="str">
        <f>IF(LEN('MEZIROČNÍ NAVÝŠENÍ CENY ZP'!L34)&gt;0,UPPER(SUBSTITUTE('MEZIROČNÍ NAVÝŠENÍ CENY ZP'!L34,CHAR(10),"")),"")</f>
        <v/>
      </c>
      <c r="M33" s="70" t="str">
        <f>IF(LEN('MEZIROČNÍ NAVÝŠENÍ CENY ZP'!M34)&gt;0,UPPER(SUBSTITUTE('MEZIROČNÍ NAVÝŠENÍ CENY ZP'!M34,CHAR(10),"")),"")</f>
        <v/>
      </c>
      <c r="N33" s="112" t="str">
        <f>IF('MEZIROČNÍ NAVÝŠENÍ CENY ZP'!N34="","",'MEZIROČNÍ NAVÝŠENÍ CENY ZP'!N34)</f>
        <v/>
      </c>
      <c r="O33" s="96" t="str">
        <f>IF('MEZIROČNÍ NAVÝŠENÍ CENY ZP'!O34="","",'MEZIROČNÍ NAVÝŠENÍ CENY ZP'!O34)</f>
        <v/>
      </c>
      <c r="P33" s="96" t="str">
        <f>IF('MEZIROČNÍ NAVÝŠENÍ CENY ZP'!P34="","",'MEZIROČNÍ NAVÝŠENÍ CENY ZP'!P34)</f>
        <v/>
      </c>
      <c r="Q33" s="84" t="str">
        <f>IF(LEN('MEZIROČNÍ NAVÝŠENÍ CENY ZP'!Q34)&gt;0,UPPER(SUBSTITUTE('MEZIROČNÍ NAVÝŠENÍ CENY ZP'!Q34,CHAR(10),"")),"")</f>
        <v/>
      </c>
      <c r="R33" s="84" t="str">
        <f>IF(LEN('MEZIROČNÍ NAVÝŠENÍ CENY ZP'!R34)&gt;0,UPPER(SUBSTITUTE('MEZIROČNÍ NAVÝŠENÍ CENY ZP'!R34,CHAR(10),"")),"")</f>
        <v/>
      </c>
    </row>
    <row r="34" spans="1:18" x14ac:dyDescent="0.25">
      <c r="A34" s="55" t="str">
        <f t="shared" si="0"/>
        <v/>
      </c>
      <c r="B34" s="44" t="str">
        <f>IF(LEN('MEZIROČNÍ NAVÝŠENÍ CENY ZP'!B35)&gt;0,UPPER(SUBSTITUTE('MEZIROČNÍ NAVÝŠENÍ CENY ZP'!B35,CHAR(10),"")),"")</f>
        <v/>
      </c>
      <c r="C34" s="44" t="str">
        <f>IF(LEN('MEZIROČNÍ NAVÝŠENÍ CENY ZP'!C35)&gt;0,SUBSTITUTE('MEZIROČNÍ NAVÝŠENÍ CENY ZP'!C35,CHAR(10),""),"")</f>
        <v/>
      </c>
      <c r="D34" s="44" t="str">
        <f>IF(LEN('MEZIROČNÍ NAVÝŠENÍ CENY ZP'!D35)&gt;0,UPPER(SUBSTITUTE('MEZIROČNÍ NAVÝŠENÍ CENY ZP'!D35,CHAR(10),"")),"")</f>
        <v/>
      </c>
      <c r="E34" s="44" t="str">
        <f>IF(LEN('MEZIROČNÍ NAVÝŠENÍ CENY ZP'!E35)&gt;0,UPPER(SUBSTITUTE('MEZIROČNÍ NAVÝŠENÍ CENY ZP'!E35,CHAR(10),"")),"")</f>
        <v/>
      </c>
      <c r="F34" s="44" t="str">
        <f>IF(LEN('MEZIROČNÍ NAVÝŠENÍ CENY ZP'!F35)&gt;0,UPPER(SUBSTITUTE('MEZIROČNÍ NAVÝŠENÍ CENY ZP'!F35,CHAR(10),"")),"")</f>
        <v/>
      </c>
      <c r="G34" s="44" t="str">
        <f>IF(LEN('MEZIROČNÍ NAVÝŠENÍ CENY ZP'!G35)&gt;0,UPPER(SUBSTITUTE('MEZIROČNÍ NAVÝŠENÍ CENY ZP'!G35,CHAR(10),"")),"")</f>
        <v/>
      </c>
      <c r="H34" s="44" t="str">
        <f>IF(LEN('MEZIROČNÍ NAVÝŠENÍ CENY ZP'!H35)&gt;0,UPPER(SUBSTITUTE('MEZIROČNÍ NAVÝŠENÍ CENY ZP'!H35,CHAR(10),"")),"")</f>
        <v/>
      </c>
      <c r="I34" s="44" t="str">
        <f>IF(LEN('MEZIROČNÍ NAVÝŠENÍ CENY ZP'!J35)&gt;0,UPPER(SUBSTITUTE('MEZIROČNÍ NAVÝŠENÍ CENY ZP'!J35,CHAR(10),"")),"")</f>
        <v/>
      </c>
      <c r="J34" s="44" t="str">
        <f>IF(LEN('MEZIROČNÍ NAVÝŠENÍ CENY ZP'!K35)&gt;0,UPPER(SUBSTITUTE('MEZIROČNÍ NAVÝŠENÍ CENY ZP'!K35,CHAR(10),"")),"")</f>
        <v/>
      </c>
      <c r="K34" s="44" t="str">
        <f>IF(LEN('MEZIROČNÍ NAVÝŠENÍ CENY ZP'!I35)&gt;0,UPPER(SUBSTITUTE('MEZIROČNÍ NAVÝŠENÍ CENY ZP'!I35,CHAR(10),"")),"")</f>
        <v/>
      </c>
      <c r="L34" s="44" t="str">
        <f>IF(LEN('MEZIROČNÍ NAVÝŠENÍ CENY ZP'!L35)&gt;0,UPPER(SUBSTITUTE('MEZIROČNÍ NAVÝŠENÍ CENY ZP'!L35,CHAR(10),"")),"")</f>
        <v/>
      </c>
      <c r="M34" s="70" t="str">
        <f>IF(LEN('MEZIROČNÍ NAVÝŠENÍ CENY ZP'!M35)&gt;0,UPPER(SUBSTITUTE('MEZIROČNÍ NAVÝŠENÍ CENY ZP'!M35,CHAR(10),"")),"")</f>
        <v/>
      </c>
      <c r="N34" s="112" t="str">
        <f>IF('MEZIROČNÍ NAVÝŠENÍ CENY ZP'!N35="","",'MEZIROČNÍ NAVÝŠENÍ CENY ZP'!N35)</f>
        <v/>
      </c>
      <c r="O34" s="96" t="str">
        <f>IF('MEZIROČNÍ NAVÝŠENÍ CENY ZP'!O35="","",'MEZIROČNÍ NAVÝŠENÍ CENY ZP'!O35)</f>
        <v/>
      </c>
      <c r="P34" s="96" t="str">
        <f>IF('MEZIROČNÍ NAVÝŠENÍ CENY ZP'!P35="","",'MEZIROČNÍ NAVÝŠENÍ CENY ZP'!P35)</f>
        <v/>
      </c>
      <c r="Q34" s="84" t="str">
        <f>IF(LEN('MEZIROČNÍ NAVÝŠENÍ CENY ZP'!Q35)&gt;0,UPPER(SUBSTITUTE('MEZIROČNÍ NAVÝŠENÍ CENY ZP'!Q35,CHAR(10),"")),"")</f>
        <v/>
      </c>
      <c r="R34" s="84" t="str">
        <f>IF(LEN('MEZIROČNÍ NAVÝŠENÍ CENY ZP'!R35)&gt;0,UPPER(SUBSTITUTE('MEZIROČNÍ NAVÝŠENÍ CENY ZP'!R35,CHAR(10),"")),"")</f>
        <v/>
      </c>
    </row>
    <row r="35" spans="1:18" x14ac:dyDescent="0.25">
      <c r="A35" s="55" t="str">
        <f t="shared" si="0"/>
        <v/>
      </c>
      <c r="B35" s="44" t="str">
        <f>IF(LEN('MEZIROČNÍ NAVÝŠENÍ CENY ZP'!B36)&gt;0,UPPER(SUBSTITUTE('MEZIROČNÍ NAVÝŠENÍ CENY ZP'!B36,CHAR(10),"")),"")</f>
        <v/>
      </c>
      <c r="C35" s="44" t="str">
        <f>IF(LEN('MEZIROČNÍ NAVÝŠENÍ CENY ZP'!C36)&gt;0,SUBSTITUTE('MEZIROČNÍ NAVÝŠENÍ CENY ZP'!C36,CHAR(10),""),"")</f>
        <v/>
      </c>
      <c r="D35" s="44" t="str">
        <f>IF(LEN('MEZIROČNÍ NAVÝŠENÍ CENY ZP'!D36)&gt;0,UPPER(SUBSTITUTE('MEZIROČNÍ NAVÝŠENÍ CENY ZP'!D36,CHAR(10),"")),"")</f>
        <v/>
      </c>
      <c r="E35" s="44" t="str">
        <f>IF(LEN('MEZIROČNÍ NAVÝŠENÍ CENY ZP'!E36)&gt;0,UPPER(SUBSTITUTE('MEZIROČNÍ NAVÝŠENÍ CENY ZP'!E36,CHAR(10),"")),"")</f>
        <v/>
      </c>
      <c r="F35" s="44" t="str">
        <f>IF(LEN('MEZIROČNÍ NAVÝŠENÍ CENY ZP'!F36)&gt;0,UPPER(SUBSTITUTE('MEZIROČNÍ NAVÝŠENÍ CENY ZP'!F36,CHAR(10),"")),"")</f>
        <v/>
      </c>
      <c r="G35" s="44" t="str">
        <f>IF(LEN('MEZIROČNÍ NAVÝŠENÍ CENY ZP'!G36)&gt;0,UPPER(SUBSTITUTE('MEZIROČNÍ NAVÝŠENÍ CENY ZP'!G36,CHAR(10),"")),"")</f>
        <v/>
      </c>
      <c r="H35" s="44" t="str">
        <f>IF(LEN('MEZIROČNÍ NAVÝŠENÍ CENY ZP'!H36)&gt;0,UPPER(SUBSTITUTE('MEZIROČNÍ NAVÝŠENÍ CENY ZP'!H36,CHAR(10),"")),"")</f>
        <v/>
      </c>
      <c r="I35" s="44" t="str">
        <f>IF(LEN('MEZIROČNÍ NAVÝŠENÍ CENY ZP'!J36)&gt;0,UPPER(SUBSTITUTE('MEZIROČNÍ NAVÝŠENÍ CENY ZP'!J36,CHAR(10),"")),"")</f>
        <v/>
      </c>
      <c r="J35" s="44" t="str">
        <f>IF(LEN('MEZIROČNÍ NAVÝŠENÍ CENY ZP'!K36)&gt;0,UPPER(SUBSTITUTE('MEZIROČNÍ NAVÝŠENÍ CENY ZP'!K36,CHAR(10),"")),"")</f>
        <v/>
      </c>
      <c r="K35" s="44" t="str">
        <f>IF(LEN('MEZIROČNÍ NAVÝŠENÍ CENY ZP'!I36)&gt;0,UPPER(SUBSTITUTE('MEZIROČNÍ NAVÝŠENÍ CENY ZP'!I36,CHAR(10),"")),"")</f>
        <v/>
      </c>
      <c r="L35" s="44" t="str">
        <f>IF(LEN('MEZIROČNÍ NAVÝŠENÍ CENY ZP'!L36)&gt;0,UPPER(SUBSTITUTE('MEZIROČNÍ NAVÝŠENÍ CENY ZP'!L36,CHAR(10),"")),"")</f>
        <v/>
      </c>
      <c r="M35" s="70" t="str">
        <f>IF(LEN('MEZIROČNÍ NAVÝŠENÍ CENY ZP'!M36)&gt;0,UPPER(SUBSTITUTE('MEZIROČNÍ NAVÝŠENÍ CENY ZP'!M36,CHAR(10),"")),"")</f>
        <v/>
      </c>
      <c r="N35" s="112" t="str">
        <f>IF('MEZIROČNÍ NAVÝŠENÍ CENY ZP'!N36="","",'MEZIROČNÍ NAVÝŠENÍ CENY ZP'!N36)</f>
        <v/>
      </c>
      <c r="O35" s="96" t="str">
        <f>IF('MEZIROČNÍ NAVÝŠENÍ CENY ZP'!O36="","",'MEZIROČNÍ NAVÝŠENÍ CENY ZP'!O36)</f>
        <v/>
      </c>
      <c r="P35" s="96" t="str">
        <f>IF('MEZIROČNÍ NAVÝŠENÍ CENY ZP'!P36="","",'MEZIROČNÍ NAVÝŠENÍ CENY ZP'!P36)</f>
        <v/>
      </c>
      <c r="Q35" s="84" t="str">
        <f>IF(LEN('MEZIROČNÍ NAVÝŠENÍ CENY ZP'!Q36)&gt;0,UPPER(SUBSTITUTE('MEZIROČNÍ NAVÝŠENÍ CENY ZP'!Q36,CHAR(10),"")),"")</f>
        <v/>
      </c>
      <c r="R35" s="84" t="str">
        <f>IF(LEN('MEZIROČNÍ NAVÝŠENÍ CENY ZP'!R36)&gt;0,UPPER(SUBSTITUTE('MEZIROČNÍ NAVÝŠENÍ CENY ZP'!R36,CHAR(10),"")),"")</f>
        <v/>
      </c>
    </row>
    <row r="36" spans="1:18" x14ac:dyDescent="0.25">
      <c r="A36" s="55" t="str">
        <f t="shared" si="0"/>
        <v/>
      </c>
      <c r="B36" s="44" t="str">
        <f>IF(LEN('MEZIROČNÍ NAVÝŠENÍ CENY ZP'!B37)&gt;0,UPPER(SUBSTITUTE('MEZIROČNÍ NAVÝŠENÍ CENY ZP'!B37,CHAR(10),"")),"")</f>
        <v/>
      </c>
      <c r="C36" s="44" t="str">
        <f>IF(LEN('MEZIROČNÍ NAVÝŠENÍ CENY ZP'!C37)&gt;0,SUBSTITUTE('MEZIROČNÍ NAVÝŠENÍ CENY ZP'!C37,CHAR(10),""),"")</f>
        <v/>
      </c>
      <c r="D36" s="44" t="str">
        <f>IF(LEN('MEZIROČNÍ NAVÝŠENÍ CENY ZP'!D37)&gt;0,UPPER(SUBSTITUTE('MEZIROČNÍ NAVÝŠENÍ CENY ZP'!D37,CHAR(10),"")),"")</f>
        <v/>
      </c>
      <c r="E36" s="44" t="str">
        <f>IF(LEN('MEZIROČNÍ NAVÝŠENÍ CENY ZP'!E37)&gt;0,UPPER(SUBSTITUTE('MEZIROČNÍ NAVÝŠENÍ CENY ZP'!E37,CHAR(10),"")),"")</f>
        <v/>
      </c>
      <c r="F36" s="44" t="str">
        <f>IF(LEN('MEZIROČNÍ NAVÝŠENÍ CENY ZP'!F37)&gt;0,UPPER(SUBSTITUTE('MEZIROČNÍ NAVÝŠENÍ CENY ZP'!F37,CHAR(10),"")),"")</f>
        <v/>
      </c>
      <c r="G36" s="44" t="str">
        <f>IF(LEN('MEZIROČNÍ NAVÝŠENÍ CENY ZP'!G37)&gt;0,UPPER(SUBSTITUTE('MEZIROČNÍ NAVÝŠENÍ CENY ZP'!G37,CHAR(10),"")),"")</f>
        <v/>
      </c>
      <c r="H36" s="44" t="str">
        <f>IF(LEN('MEZIROČNÍ NAVÝŠENÍ CENY ZP'!H37)&gt;0,UPPER(SUBSTITUTE('MEZIROČNÍ NAVÝŠENÍ CENY ZP'!H37,CHAR(10),"")),"")</f>
        <v/>
      </c>
      <c r="I36" s="44" t="str">
        <f>IF(LEN('MEZIROČNÍ NAVÝŠENÍ CENY ZP'!J37)&gt;0,UPPER(SUBSTITUTE('MEZIROČNÍ NAVÝŠENÍ CENY ZP'!J37,CHAR(10),"")),"")</f>
        <v/>
      </c>
      <c r="J36" s="44" t="str">
        <f>IF(LEN('MEZIROČNÍ NAVÝŠENÍ CENY ZP'!K37)&gt;0,UPPER(SUBSTITUTE('MEZIROČNÍ NAVÝŠENÍ CENY ZP'!K37,CHAR(10),"")),"")</f>
        <v/>
      </c>
      <c r="K36" s="44" t="str">
        <f>IF(LEN('MEZIROČNÍ NAVÝŠENÍ CENY ZP'!I37)&gt;0,UPPER(SUBSTITUTE('MEZIROČNÍ NAVÝŠENÍ CENY ZP'!I37,CHAR(10),"")),"")</f>
        <v/>
      </c>
      <c r="L36" s="44" t="str">
        <f>IF(LEN('MEZIROČNÍ NAVÝŠENÍ CENY ZP'!L37)&gt;0,UPPER(SUBSTITUTE('MEZIROČNÍ NAVÝŠENÍ CENY ZP'!L37,CHAR(10),"")),"")</f>
        <v/>
      </c>
      <c r="M36" s="70" t="str">
        <f>IF(LEN('MEZIROČNÍ NAVÝŠENÍ CENY ZP'!M37)&gt;0,UPPER(SUBSTITUTE('MEZIROČNÍ NAVÝŠENÍ CENY ZP'!M37,CHAR(10),"")),"")</f>
        <v/>
      </c>
      <c r="N36" s="112" t="str">
        <f>IF('MEZIROČNÍ NAVÝŠENÍ CENY ZP'!N37="","",'MEZIROČNÍ NAVÝŠENÍ CENY ZP'!N37)</f>
        <v/>
      </c>
      <c r="O36" s="96" t="str">
        <f>IF('MEZIROČNÍ NAVÝŠENÍ CENY ZP'!O37="","",'MEZIROČNÍ NAVÝŠENÍ CENY ZP'!O37)</f>
        <v/>
      </c>
      <c r="P36" s="96" t="str">
        <f>IF('MEZIROČNÍ NAVÝŠENÍ CENY ZP'!P37="","",'MEZIROČNÍ NAVÝŠENÍ CENY ZP'!P37)</f>
        <v/>
      </c>
      <c r="Q36" s="84" t="str">
        <f>IF(LEN('MEZIROČNÍ NAVÝŠENÍ CENY ZP'!Q37)&gt;0,UPPER(SUBSTITUTE('MEZIROČNÍ NAVÝŠENÍ CENY ZP'!Q37,CHAR(10),"")),"")</f>
        <v/>
      </c>
      <c r="R36" s="84" t="str">
        <f>IF(LEN('MEZIROČNÍ NAVÝŠENÍ CENY ZP'!R37)&gt;0,UPPER(SUBSTITUTE('MEZIROČNÍ NAVÝŠENÍ CENY ZP'!R37,CHAR(10),"")),"")</f>
        <v/>
      </c>
    </row>
    <row r="37" spans="1:18" x14ac:dyDescent="0.25">
      <c r="A37" s="55" t="str">
        <f t="shared" si="0"/>
        <v/>
      </c>
      <c r="B37" s="44" t="str">
        <f>IF(LEN('MEZIROČNÍ NAVÝŠENÍ CENY ZP'!B38)&gt;0,UPPER(SUBSTITUTE('MEZIROČNÍ NAVÝŠENÍ CENY ZP'!B38,CHAR(10),"")),"")</f>
        <v/>
      </c>
      <c r="C37" s="44" t="str">
        <f>IF(LEN('MEZIROČNÍ NAVÝŠENÍ CENY ZP'!C38)&gt;0,SUBSTITUTE('MEZIROČNÍ NAVÝŠENÍ CENY ZP'!C38,CHAR(10),""),"")</f>
        <v/>
      </c>
      <c r="D37" s="44" t="str">
        <f>IF(LEN('MEZIROČNÍ NAVÝŠENÍ CENY ZP'!D38)&gt;0,UPPER(SUBSTITUTE('MEZIROČNÍ NAVÝŠENÍ CENY ZP'!D38,CHAR(10),"")),"")</f>
        <v/>
      </c>
      <c r="E37" s="44" t="str">
        <f>IF(LEN('MEZIROČNÍ NAVÝŠENÍ CENY ZP'!E38)&gt;0,UPPER(SUBSTITUTE('MEZIROČNÍ NAVÝŠENÍ CENY ZP'!E38,CHAR(10),"")),"")</f>
        <v/>
      </c>
      <c r="F37" s="44" t="str">
        <f>IF(LEN('MEZIROČNÍ NAVÝŠENÍ CENY ZP'!F38)&gt;0,UPPER(SUBSTITUTE('MEZIROČNÍ NAVÝŠENÍ CENY ZP'!F38,CHAR(10),"")),"")</f>
        <v/>
      </c>
      <c r="G37" s="44" t="str">
        <f>IF(LEN('MEZIROČNÍ NAVÝŠENÍ CENY ZP'!G38)&gt;0,UPPER(SUBSTITUTE('MEZIROČNÍ NAVÝŠENÍ CENY ZP'!G38,CHAR(10),"")),"")</f>
        <v/>
      </c>
      <c r="H37" s="44" t="str">
        <f>IF(LEN('MEZIROČNÍ NAVÝŠENÍ CENY ZP'!H38)&gt;0,UPPER(SUBSTITUTE('MEZIROČNÍ NAVÝŠENÍ CENY ZP'!H38,CHAR(10),"")),"")</f>
        <v/>
      </c>
      <c r="I37" s="44" t="str">
        <f>IF(LEN('MEZIROČNÍ NAVÝŠENÍ CENY ZP'!J38)&gt;0,UPPER(SUBSTITUTE('MEZIROČNÍ NAVÝŠENÍ CENY ZP'!J38,CHAR(10),"")),"")</f>
        <v/>
      </c>
      <c r="J37" s="44" t="str">
        <f>IF(LEN('MEZIROČNÍ NAVÝŠENÍ CENY ZP'!K38)&gt;0,UPPER(SUBSTITUTE('MEZIROČNÍ NAVÝŠENÍ CENY ZP'!K38,CHAR(10),"")),"")</f>
        <v/>
      </c>
      <c r="K37" s="44" t="str">
        <f>IF(LEN('MEZIROČNÍ NAVÝŠENÍ CENY ZP'!I38)&gt;0,UPPER(SUBSTITUTE('MEZIROČNÍ NAVÝŠENÍ CENY ZP'!I38,CHAR(10),"")),"")</f>
        <v/>
      </c>
      <c r="L37" s="44" t="str">
        <f>IF(LEN('MEZIROČNÍ NAVÝŠENÍ CENY ZP'!L38)&gt;0,UPPER(SUBSTITUTE('MEZIROČNÍ NAVÝŠENÍ CENY ZP'!L38,CHAR(10),"")),"")</f>
        <v/>
      </c>
      <c r="M37" s="70" t="str">
        <f>IF(LEN('MEZIROČNÍ NAVÝŠENÍ CENY ZP'!M38)&gt;0,UPPER(SUBSTITUTE('MEZIROČNÍ NAVÝŠENÍ CENY ZP'!M38,CHAR(10),"")),"")</f>
        <v/>
      </c>
      <c r="N37" s="112" t="str">
        <f>IF('MEZIROČNÍ NAVÝŠENÍ CENY ZP'!N38="","",'MEZIROČNÍ NAVÝŠENÍ CENY ZP'!N38)</f>
        <v/>
      </c>
      <c r="O37" s="96" t="str">
        <f>IF('MEZIROČNÍ NAVÝŠENÍ CENY ZP'!O38="","",'MEZIROČNÍ NAVÝŠENÍ CENY ZP'!O38)</f>
        <v/>
      </c>
      <c r="P37" s="96" t="str">
        <f>IF('MEZIROČNÍ NAVÝŠENÍ CENY ZP'!P38="","",'MEZIROČNÍ NAVÝŠENÍ CENY ZP'!P38)</f>
        <v/>
      </c>
      <c r="Q37" s="84" t="str">
        <f>IF(LEN('MEZIROČNÍ NAVÝŠENÍ CENY ZP'!Q38)&gt;0,UPPER(SUBSTITUTE('MEZIROČNÍ NAVÝŠENÍ CENY ZP'!Q38,CHAR(10),"")),"")</f>
        <v/>
      </c>
      <c r="R37" s="84" t="str">
        <f>IF(LEN('MEZIROČNÍ NAVÝŠENÍ CENY ZP'!R38)&gt;0,UPPER(SUBSTITUTE('MEZIROČNÍ NAVÝŠENÍ CENY ZP'!R38,CHAR(10),"")),"")</f>
        <v/>
      </c>
    </row>
    <row r="38" spans="1:18" x14ac:dyDescent="0.25">
      <c r="A38" s="55" t="str">
        <f t="shared" si="0"/>
        <v/>
      </c>
      <c r="B38" s="44" t="str">
        <f>IF(LEN('MEZIROČNÍ NAVÝŠENÍ CENY ZP'!B39)&gt;0,UPPER(SUBSTITUTE('MEZIROČNÍ NAVÝŠENÍ CENY ZP'!B39,CHAR(10),"")),"")</f>
        <v/>
      </c>
      <c r="C38" s="44" t="str">
        <f>IF(LEN('MEZIROČNÍ NAVÝŠENÍ CENY ZP'!C39)&gt;0,SUBSTITUTE('MEZIROČNÍ NAVÝŠENÍ CENY ZP'!C39,CHAR(10),""),"")</f>
        <v/>
      </c>
      <c r="D38" s="44" t="str">
        <f>IF(LEN('MEZIROČNÍ NAVÝŠENÍ CENY ZP'!D39)&gt;0,UPPER(SUBSTITUTE('MEZIROČNÍ NAVÝŠENÍ CENY ZP'!D39,CHAR(10),"")),"")</f>
        <v/>
      </c>
      <c r="E38" s="44" t="str">
        <f>IF(LEN('MEZIROČNÍ NAVÝŠENÍ CENY ZP'!E39)&gt;0,UPPER(SUBSTITUTE('MEZIROČNÍ NAVÝŠENÍ CENY ZP'!E39,CHAR(10),"")),"")</f>
        <v/>
      </c>
      <c r="F38" s="44" t="str">
        <f>IF(LEN('MEZIROČNÍ NAVÝŠENÍ CENY ZP'!F39)&gt;0,UPPER(SUBSTITUTE('MEZIROČNÍ NAVÝŠENÍ CENY ZP'!F39,CHAR(10),"")),"")</f>
        <v/>
      </c>
      <c r="G38" s="44" t="str">
        <f>IF(LEN('MEZIROČNÍ NAVÝŠENÍ CENY ZP'!G39)&gt;0,UPPER(SUBSTITUTE('MEZIROČNÍ NAVÝŠENÍ CENY ZP'!G39,CHAR(10),"")),"")</f>
        <v/>
      </c>
      <c r="H38" s="44" t="str">
        <f>IF(LEN('MEZIROČNÍ NAVÝŠENÍ CENY ZP'!H39)&gt;0,UPPER(SUBSTITUTE('MEZIROČNÍ NAVÝŠENÍ CENY ZP'!H39,CHAR(10),"")),"")</f>
        <v/>
      </c>
      <c r="I38" s="44" t="str">
        <f>IF(LEN('MEZIROČNÍ NAVÝŠENÍ CENY ZP'!J39)&gt;0,UPPER(SUBSTITUTE('MEZIROČNÍ NAVÝŠENÍ CENY ZP'!J39,CHAR(10),"")),"")</f>
        <v/>
      </c>
      <c r="J38" s="44" t="str">
        <f>IF(LEN('MEZIROČNÍ NAVÝŠENÍ CENY ZP'!K39)&gt;0,UPPER(SUBSTITUTE('MEZIROČNÍ NAVÝŠENÍ CENY ZP'!K39,CHAR(10),"")),"")</f>
        <v/>
      </c>
      <c r="K38" s="44" t="str">
        <f>IF(LEN('MEZIROČNÍ NAVÝŠENÍ CENY ZP'!I39)&gt;0,UPPER(SUBSTITUTE('MEZIROČNÍ NAVÝŠENÍ CENY ZP'!I39,CHAR(10),"")),"")</f>
        <v/>
      </c>
      <c r="L38" s="44" t="str">
        <f>IF(LEN('MEZIROČNÍ NAVÝŠENÍ CENY ZP'!L39)&gt;0,UPPER(SUBSTITUTE('MEZIROČNÍ NAVÝŠENÍ CENY ZP'!L39,CHAR(10),"")),"")</f>
        <v/>
      </c>
      <c r="M38" s="70" t="str">
        <f>IF(LEN('MEZIROČNÍ NAVÝŠENÍ CENY ZP'!M39)&gt;0,UPPER(SUBSTITUTE('MEZIROČNÍ NAVÝŠENÍ CENY ZP'!M39,CHAR(10),"")),"")</f>
        <v/>
      </c>
      <c r="N38" s="112" t="str">
        <f>IF('MEZIROČNÍ NAVÝŠENÍ CENY ZP'!N39="","",'MEZIROČNÍ NAVÝŠENÍ CENY ZP'!N39)</f>
        <v/>
      </c>
      <c r="O38" s="96" t="str">
        <f>IF('MEZIROČNÍ NAVÝŠENÍ CENY ZP'!O39="","",'MEZIROČNÍ NAVÝŠENÍ CENY ZP'!O39)</f>
        <v/>
      </c>
      <c r="P38" s="96" t="str">
        <f>IF('MEZIROČNÍ NAVÝŠENÍ CENY ZP'!P39="","",'MEZIROČNÍ NAVÝŠENÍ CENY ZP'!P39)</f>
        <v/>
      </c>
      <c r="Q38" s="84" t="str">
        <f>IF(LEN('MEZIROČNÍ NAVÝŠENÍ CENY ZP'!Q39)&gt;0,UPPER(SUBSTITUTE('MEZIROČNÍ NAVÝŠENÍ CENY ZP'!Q39,CHAR(10),"")),"")</f>
        <v/>
      </c>
      <c r="R38" s="84" t="str">
        <f>IF(LEN('MEZIROČNÍ NAVÝŠENÍ CENY ZP'!R39)&gt;0,UPPER(SUBSTITUTE('MEZIROČNÍ NAVÝŠENÍ CENY ZP'!R39,CHAR(10),"")),"")</f>
        <v/>
      </c>
    </row>
    <row r="39" spans="1:18" x14ac:dyDescent="0.25">
      <c r="A39" s="55" t="str">
        <f t="shared" si="0"/>
        <v/>
      </c>
      <c r="B39" s="44" t="str">
        <f>IF(LEN('MEZIROČNÍ NAVÝŠENÍ CENY ZP'!B40)&gt;0,UPPER(SUBSTITUTE('MEZIROČNÍ NAVÝŠENÍ CENY ZP'!B40,CHAR(10),"")),"")</f>
        <v/>
      </c>
      <c r="C39" s="44" t="str">
        <f>IF(LEN('MEZIROČNÍ NAVÝŠENÍ CENY ZP'!C40)&gt;0,SUBSTITUTE('MEZIROČNÍ NAVÝŠENÍ CENY ZP'!C40,CHAR(10),""),"")</f>
        <v/>
      </c>
      <c r="D39" s="44" t="str">
        <f>IF(LEN('MEZIROČNÍ NAVÝŠENÍ CENY ZP'!D40)&gt;0,UPPER(SUBSTITUTE('MEZIROČNÍ NAVÝŠENÍ CENY ZP'!D40,CHAR(10),"")),"")</f>
        <v/>
      </c>
      <c r="E39" s="44" t="str">
        <f>IF(LEN('MEZIROČNÍ NAVÝŠENÍ CENY ZP'!E40)&gt;0,UPPER(SUBSTITUTE('MEZIROČNÍ NAVÝŠENÍ CENY ZP'!E40,CHAR(10),"")),"")</f>
        <v/>
      </c>
      <c r="F39" s="44" t="str">
        <f>IF(LEN('MEZIROČNÍ NAVÝŠENÍ CENY ZP'!F40)&gt;0,UPPER(SUBSTITUTE('MEZIROČNÍ NAVÝŠENÍ CENY ZP'!F40,CHAR(10),"")),"")</f>
        <v/>
      </c>
      <c r="G39" s="44" t="str">
        <f>IF(LEN('MEZIROČNÍ NAVÝŠENÍ CENY ZP'!G40)&gt;0,UPPER(SUBSTITUTE('MEZIROČNÍ NAVÝŠENÍ CENY ZP'!G40,CHAR(10),"")),"")</f>
        <v/>
      </c>
      <c r="H39" s="44" t="str">
        <f>IF(LEN('MEZIROČNÍ NAVÝŠENÍ CENY ZP'!H40)&gt;0,UPPER(SUBSTITUTE('MEZIROČNÍ NAVÝŠENÍ CENY ZP'!H40,CHAR(10),"")),"")</f>
        <v/>
      </c>
      <c r="I39" s="44" t="str">
        <f>IF(LEN('MEZIROČNÍ NAVÝŠENÍ CENY ZP'!J40)&gt;0,UPPER(SUBSTITUTE('MEZIROČNÍ NAVÝŠENÍ CENY ZP'!J40,CHAR(10),"")),"")</f>
        <v/>
      </c>
      <c r="J39" s="44" t="str">
        <f>IF(LEN('MEZIROČNÍ NAVÝŠENÍ CENY ZP'!K40)&gt;0,UPPER(SUBSTITUTE('MEZIROČNÍ NAVÝŠENÍ CENY ZP'!K40,CHAR(10),"")),"")</f>
        <v/>
      </c>
      <c r="K39" s="44" t="str">
        <f>IF(LEN('MEZIROČNÍ NAVÝŠENÍ CENY ZP'!I40)&gt;0,UPPER(SUBSTITUTE('MEZIROČNÍ NAVÝŠENÍ CENY ZP'!I40,CHAR(10),"")),"")</f>
        <v/>
      </c>
      <c r="L39" s="44" t="str">
        <f>IF(LEN('MEZIROČNÍ NAVÝŠENÍ CENY ZP'!L40)&gt;0,UPPER(SUBSTITUTE('MEZIROČNÍ NAVÝŠENÍ CENY ZP'!L40,CHAR(10),"")),"")</f>
        <v/>
      </c>
      <c r="M39" s="70" t="str">
        <f>IF(LEN('MEZIROČNÍ NAVÝŠENÍ CENY ZP'!M40)&gt;0,UPPER(SUBSTITUTE('MEZIROČNÍ NAVÝŠENÍ CENY ZP'!M40,CHAR(10),"")),"")</f>
        <v/>
      </c>
      <c r="N39" s="112" t="str">
        <f>IF('MEZIROČNÍ NAVÝŠENÍ CENY ZP'!N40="","",'MEZIROČNÍ NAVÝŠENÍ CENY ZP'!N40)</f>
        <v/>
      </c>
      <c r="O39" s="96" t="str">
        <f>IF('MEZIROČNÍ NAVÝŠENÍ CENY ZP'!O40="","",'MEZIROČNÍ NAVÝŠENÍ CENY ZP'!O40)</f>
        <v/>
      </c>
      <c r="P39" s="96" t="str">
        <f>IF('MEZIROČNÍ NAVÝŠENÍ CENY ZP'!P40="","",'MEZIROČNÍ NAVÝŠENÍ CENY ZP'!P40)</f>
        <v/>
      </c>
      <c r="Q39" s="84" t="str">
        <f>IF(LEN('MEZIROČNÍ NAVÝŠENÍ CENY ZP'!Q40)&gt;0,UPPER(SUBSTITUTE('MEZIROČNÍ NAVÝŠENÍ CENY ZP'!Q40,CHAR(10),"")),"")</f>
        <v/>
      </c>
      <c r="R39" s="84" t="str">
        <f>IF(LEN('MEZIROČNÍ NAVÝŠENÍ CENY ZP'!R40)&gt;0,UPPER(SUBSTITUTE('MEZIROČNÍ NAVÝŠENÍ CENY ZP'!R40,CHAR(10),"")),"")</f>
        <v/>
      </c>
    </row>
    <row r="40" spans="1:18" x14ac:dyDescent="0.25">
      <c r="A40" s="55" t="str">
        <f t="shared" si="0"/>
        <v/>
      </c>
      <c r="B40" s="44" t="str">
        <f>IF(LEN('MEZIROČNÍ NAVÝŠENÍ CENY ZP'!B41)&gt;0,UPPER(SUBSTITUTE('MEZIROČNÍ NAVÝŠENÍ CENY ZP'!B41,CHAR(10),"")),"")</f>
        <v/>
      </c>
      <c r="C40" s="44" t="str">
        <f>IF(LEN('MEZIROČNÍ NAVÝŠENÍ CENY ZP'!C41)&gt;0,SUBSTITUTE('MEZIROČNÍ NAVÝŠENÍ CENY ZP'!C41,CHAR(10),""),"")</f>
        <v/>
      </c>
      <c r="D40" s="44" t="str">
        <f>IF(LEN('MEZIROČNÍ NAVÝŠENÍ CENY ZP'!D41)&gt;0,UPPER(SUBSTITUTE('MEZIROČNÍ NAVÝŠENÍ CENY ZP'!D41,CHAR(10),"")),"")</f>
        <v/>
      </c>
      <c r="E40" s="44" t="str">
        <f>IF(LEN('MEZIROČNÍ NAVÝŠENÍ CENY ZP'!E41)&gt;0,UPPER(SUBSTITUTE('MEZIROČNÍ NAVÝŠENÍ CENY ZP'!E41,CHAR(10),"")),"")</f>
        <v/>
      </c>
      <c r="F40" s="44" t="str">
        <f>IF(LEN('MEZIROČNÍ NAVÝŠENÍ CENY ZP'!F41)&gt;0,UPPER(SUBSTITUTE('MEZIROČNÍ NAVÝŠENÍ CENY ZP'!F41,CHAR(10),"")),"")</f>
        <v/>
      </c>
      <c r="G40" s="44" t="str">
        <f>IF(LEN('MEZIROČNÍ NAVÝŠENÍ CENY ZP'!G41)&gt;0,UPPER(SUBSTITUTE('MEZIROČNÍ NAVÝŠENÍ CENY ZP'!G41,CHAR(10),"")),"")</f>
        <v/>
      </c>
      <c r="H40" s="44" t="str">
        <f>IF(LEN('MEZIROČNÍ NAVÝŠENÍ CENY ZP'!H41)&gt;0,UPPER(SUBSTITUTE('MEZIROČNÍ NAVÝŠENÍ CENY ZP'!H41,CHAR(10),"")),"")</f>
        <v/>
      </c>
      <c r="I40" s="44" t="str">
        <f>IF(LEN('MEZIROČNÍ NAVÝŠENÍ CENY ZP'!J41)&gt;0,UPPER(SUBSTITUTE('MEZIROČNÍ NAVÝŠENÍ CENY ZP'!J41,CHAR(10),"")),"")</f>
        <v/>
      </c>
      <c r="J40" s="44" t="str">
        <f>IF(LEN('MEZIROČNÍ NAVÝŠENÍ CENY ZP'!K41)&gt;0,UPPER(SUBSTITUTE('MEZIROČNÍ NAVÝŠENÍ CENY ZP'!K41,CHAR(10),"")),"")</f>
        <v/>
      </c>
      <c r="K40" s="44" t="str">
        <f>IF(LEN('MEZIROČNÍ NAVÝŠENÍ CENY ZP'!I41)&gt;0,UPPER(SUBSTITUTE('MEZIROČNÍ NAVÝŠENÍ CENY ZP'!I41,CHAR(10),"")),"")</f>
        <v/>
      </c>
      <c r="L40" s="44" t="str">
        <f>IF(LEN('MEZIROČNÍ NAVÝŠENÍ CENY ZP'!L41)&gt;0,UPPER(SUBSTITUTE('MEZIROČNÍ NAVÝŠENÍ CENY ZP'!L41,CHAR(10),"")),"")</f>
        <v/>
      </c>
      <c r="M40" s="70" t="str">
        <f>IF(LEN('MEZIROČNÍ NAVÝŠENÍ CENY ZP'!M41)&gt;0,UPPER(SUBSTITUTE('MEZIROČNÍ NAVÝŠENÍ CENY ZP'!M41,CHAR(10),"")),"")</f>
        <v/>
      </c>
      <c r="N40" s="112" t="str">
        <f>IF('MEZIROČNÍ NAVÝŠENÍ CENY ZP'!N41="","",'MEZIROČNÍ NAVÝŠENÍ CENY ZP'!N41)</f>
        <v/>
      </c>
      <c r="O40" s="96" t="str">
        <f>IF('MEZIROČNÍ NAVÝŠENÍ CENY ZP'!O41="","",'MEZIROČNÍ NAVÝŠENÍ CENY ZP'!O41)</f>
        <v/>
      </c>
      <c r="P40" s="96" t="str">
        <f>IF('MEZIROČNÍ NAVÝŠENÍ CENY ZP'!P41="","",'MEZIROČNÍ NAVÝŠENÍ CENY ZP'!P41)</f>
        <v/>
      </c>
      <c r="Q40" s="84" t="str">
        <f>IF(LEN('MEZIROČNÍ NAVÝŠENÍ CENY ZP'!Q41)&gt;0,UPPER(SUBSTITUTE('MEZIROČNÍ NAVÝŠENÍ CENY ZP'!Q41,CHAR(10),"")),"")</f>
        <v/>
      </c>
      <c r="R40" s="84" t="str">
        <f>IF(LEN('MEZIROČNÍ NAVÝŠENÍ CENY ZP'!R41)&gt;0,UPPER(SUBSTITUTE('MEZIROČNÍ NAVÝŠENÍ CENY ZP'!R41,CHAR(10),"")),"")</f>
        <v/>
      </c>
    </row>
    <row r="41" spans="1:18" x14ac:dyDescent="0.25">
      <c r="A41" s="55" t="str">
        <f t="shared" si="0"/>
        <v/>
      </c>
      <c r="B41" s="44" t="str">
        <f>IF(LEN('MEZIROČNÍ NAVÝŠENÍ CENY ZP'!B42)&gt;0,UPPER(SUBSTITUTE('MEZIROČNÍ NAVÝŠENÍ CENY ZP'!B42,CHAR(10),"")),"")</f>
        <v/>
      </c>
      <c r="C41" s="44" t="str">
        <f>IF(LEN('MEZIROČNÍ NAVÝŠENÍ CENY ZP'!C42)&gt;0,SUBSTITUTE('MEZIROČNÍ NAVÝŠENÍ CENY ZP'!C42,CHAR(10),""),"")</f>
        <v/>
      </c>
      <c r="D41" s="44" t="str">
        <f>IF(LEN('MEZIROČNÍ NAVÝŠENÍ CENY ZP'!D42)&gt;0,UPPER(SUBSTITUTE('MEZIROČNÍ NAVÝŠENÍ CENY ZP'!D42,CHAR(10),"")),"")</f>
        <v/>
      </c>
      <c r="E41" s="44" t="str">
        <f>IF(LEN('MEZIROČNÍ NAVÝŠENÍ CENY ZP'!E42)&gt;0,UPPER(SUBSTITUTE('MEZIROČNÍ NAVÝŠENÍ CENY ZP'!E42,CHAR(10),"")),"")</f>
        <v/>
      </c>
      <c r="F41" s="44" t="str">
        <f>IF(LEN('MEZIROČNÍ NAVÝŠENÍ CENY ZP'!F42)&gt;0,UPPER(SUBSTITUTE('MEZIROČNÍ NAVÝŠENÍ CENY ZP'!F42,CHAR(10),"")),"")</f>
        <v/>
      </c>
      <c r="G41" s="44" t="str">
        <f>IF(LEN('MEZIROČNÍ NAVÝŠENÍ CENY ZP'!G42)&gt;0,UPPER(SUBSTITUTE('MEZIROČNÍ NAVÝŠENÍ CENY ZP'!G42,CHAR(10),"")),"")</f>
        <v/>
      </c>
      <c r="H41" s="44" t="str">
        <f>IF(LEN('MEZIROČNÍ NAVÝŠENÍ CENY ZP'!H42)&gt;0,UPPER(SUBSTITUTE('MEZIROČNÍ NAVÝŠENÍ CENY ZP'!H42,CHAR(10),"")),"")</f>
        <v/>
      </c>
      <c r="I41" s="44" t="str">
        <f>IF(LEN('MEZIROČNÍ NAVÝŠENÍ CENY ZP'!J42)&gt;0,UPPER(SUBSTITUTE('MEZIROČNÍ NAVÝŠENÍ CENY ZP'!J42,CHAR(10),"")),"")</f>
        <v/>
      </c>
      <c r="J41" s="44" t="str">
        <f>IF(LEN('MEZIROČNÍ NAVÝŠENÍ CENY ZP'!K42)&gt;0,UPPER(SUBSTITUTE('MEZIROČNÍ NAVÝŠENÍ CENY ZP'!K42,CHAR(10),"")),"")</f>
        <v/>
      </c>
      <c r="K41" s="44" t="str">
        <f>IF(LEN('MEZIROČNÍ NAVÝŠENÍ CENY ZP'!I42)&gt;0,UPPER(SUBSTITUTE('MEZIROČNÍ NAVÝŠENÍ CENY ZP'!I42,CHAR(10),"")),"")</f>
        <v/>
      </c>
      <c r="L41" s="44" t="str">
        <f>IF(LEN('MEZIROČNÍ NAVÝŠENÍ CENY ZP'!L42)&gt;0,UPPER(SUBSTITUTE('MEZIROČNÍ NAVÝŠENÍ CENY ZP'!L42,CHAR(10),"")),"")</f>
        <v/>
      </c>
      <c r="M41" s="70" t="str">
        <f>IF(LEN('MEZIROČNÍ NAVÝŠENÍ CENY ZP'!M42)&gt;0,UPPER(SUBSTITUTE('MEZIROČNÍ NAVÝŠENÍ CENY ZP'!M42,CHAR(10),"")),"")</f>
        <v/>
      </c>
      <c r="N41" s="112" t="str">
        <f>IF('MEZIROČNÍ NAVÝŠENÍ CENY ZP'!N42="","",'MEZIROČNÍ NAVÝŠENÍ CENY ZP'!N42)</f>
        <v/>
      </c>
      <c r="O41" s="96" t="str">
        <f>IF('MEZIROČNÍ NAVÝŠENÍ CENY ZP'!O42="","",'MEZIROČNÍ NAVÝŠENÍ CENY ZP'!O42)</f>
        <v/>
      </c>
      <c r="P41" s="96" t="str">
        <f>IF('MEZIROČNÍ NAVÝŠENÍ CENY ZP'!P42="","",'MEZIROČNÍ NAVÝŠENÍ CENY ZP'!P42)</f>
        <v/>
      </c>
      <c r="Q41" s="84" t="str">
        <f>IF(LEN('MEZIROČNÍ NAVÝŠENÍ CENY ZP'!Q42)&gt;0,UPPER(SUBSTITUTE('MEZIROČNÍ NAVÝŠENÍ CENY ZP'!Q42,CHAR(10),"")),"")</f>
        <v/>
      </c>
      <c r="R41" s="84" t="str">
        <f>IF(LEN('MEZIROČNÍ NAVÝŠENÍ CENY ZP'!R42)&gt;0,UPPER(SUBSTITUTE('MEZIROČNÍ NAVÝŠENÍ CENY ZP'!R42,CHAR(10),"")),"")</f>
        <v/>
      </c>
    </row>
    <row r="42" spans="1:18" x14ac:dyDescent="0.25">
      <c r="A42" s="55" t="str">
        <f t="shared" si="0"/>
        <v/>
      </c>
      <c r="B42" s="44" t="str">
        <f>IF(LEN('MEZIROČNÍ NAVÝŠENÍ CENY ZP'!B43)&gt;0,UPPER(SUBSTITUTE('MEZIROČNÍ NAVÝŠENÍ CENY ZP'!B43,CHAR(10),"")),"")</f>
        <v/>
      </c>
      <c r="C42" s="44" t="str">
        <f>IF(LEN('MEZIROČNÍ NAVÝŠENÍ CENY ZP'!C43)&gt;0,SUBSTITUTE('MEZIROČNÍ NAVÝŠENÍ CENY ZP'!C43,CHAR(10),""),"")</f>
        <v/>
      </c>
      <c r="D42" s="44" t="str">
        <f>IF(LEN('MEZIROČNÍ NAVÝŠENÍ CENY ZP'!D43)&gt;0,UPPER(SUBSTITUTE('MEZIROČNÍ NAVÝŠENÍ CENY ZP'!D43,CHAR(10),"")),"")</f>
        <v/>
      </c>
      <c r="E42" s="44" t="str">
        <f>IF(LEN('MEZIROČNÍ NAVÝŠENÍ CENY ZP'!E43)&gt;0,UPPER(SUBSTITUTE('MEZIROČNÍ NAVÝŠENÍ CENY ZP'!E43,CHAR(10),"")),"")</f>
        <v/>
      </c>
      <c r="F42" s="44" t="str">
        <f>IF(LEN('MEZIROČNÍ NAVÝŠENÍ CENY ZP'!F43)&gt;0,UPPER(SUBSTITUTE('MEZIROČNÍ NAVÝŠENÍ CENY ZP'!F43,CHAR(10),"")),"")</f>
        <v/>
      </c>
      <c r="G42" s="44" t="str">
        <f>IF(LEN('MEZIROČNÍ NAVÝŠENÍ CENY ZP'!G43)&gt;0,UPPER(SUBSTITUTE('MEZIROČNÍ NAVÝŠENÍ CENY ZP'!G43,CHAR(10),"")),"")</f>
        <v/>
      </c>
      <c r="H42" s="44" t="str">
        <f>IF(LEN('MEZIROČNÍ NAVÝŠENÍ CENY ZP'!H43)&gt;0,UPPER(SUBSTITUTE('MEZIROČNÍ NAVÝŠENÍ CENY ZP'!H43,CHAR(10),"")),"")</f>
        <v/>
      </c>
      <c r="I42" s="44" t="str">
        <f>IF(LEN('MEZIROČNÍ NAVÝŠENÍ CENY ZP'!J43)&gt;0,UPPER(SUBSTITUTE('MEZIROČNÍ NAVÝŠENÍ CENY ZP'!J43,CHAR(10),"")),"")</f>
        <v/>
      </c>
      <c r="J42" s="44" t="str">
        <f>IF(LEN('MEZIROČNÍ NAVÝŠENÍ CENY ZP'!K43)&gt;0,UPPER(SUBSTITUTE('MEZIROČNÍ NAVÝŠENÍ CENY ZP'!K43,CHAR(10),"")),"")</f>
        <v/>
      </c>
      <c r="K42" s="44" t="str">
        <f>IF(LEN('MEZIROČNÍ NAVÝŠENÍ CENY ZP'!I43)&gt;0,UPPER(SUBSTITUTE('MEZIROČNÍ NAVÝŠENÍ CENY ZP'!I43,CHAR(10),"")),"")</f>
        <v/>
      </c>
      <c r="L42" s="44" t="str">
        <f>IF(LEN('MEZIROČNÍ NAVÝŠENÍ CENY ZP'!L43)&gt;0,UPPER(SUBSTITUTE('MEZIROČNÍ NAVÝŠENÍ CENY ZP'!L43,CHAR(10),"")),"")</f>
        <v/>
      </c>
      <c r="M42" s="70" t="str">
        <f>IF(LEN('MEZIROČNÍ NAVÝŠENÍ CENY ZP'!M43)&gt;0,UPPER(SUBSTITUTE('MEZIROČNÍ NAVÝŠENÍ CENY ZP'!M43,CHAR(10),"")),"")</f>
        <v/>
      </c>
      <c r="N42" s="112" t="str">
        <f>IF('MEZIROČNÍ NAVÝŠENÍ CENY ZP'!N43="","",'MEZIROČNÍ NAVÝŠENÍ CENY ZP'!N43)</f>
        <v/>
      </c>
      <c r="O42" s="96" t="str">
        <f>IF('MEZIROČNÍ NAVÝŠENÍ CENY ZP'!O43="","",'MEZIROČNÍ NAVÝŠENÍ CENY ZP'!O43)</f>
        <v/>
      </c>
      <c r="P42" s="96" t="str">
        <f>IF('MEZIROČNÍ NAVÝŠENÍ CENY ZP'!P43="","",'MEZIROČNÍ NAVÝŠENÍ CENY ZP'!P43)</f>
        <v/>
      </c>
      <c r="Q42" s="84" t="str">
        <f>IF(LEN('MEZIROČNÍ NAVÝŠENÍ CENY ZP'!Q43)&gt;0,UPPER(SUBSTITUTE('MEZIROČNÍ NAVÝŠENÍ CENY ZP'!Q43,CHAR(10),"")),"")</f>
        <v/>
      </c>
      <c r="R42" s="84" t="str">
        <f>IF(LEN('MEZIROČNÍ NAVÝŠENÍ CENY ZP'!R43)&gt;0,UPPER(SUBSTITUTE('MEZIROČNÍ NAVÝŠENÍ CENY ZP'!R43,CHAR(10),"")),"")</f>
        <v/>
      </c>
    </row>
    <row r="43" spans="1:18" x14ac:dyDescent="0.25">
      <c r="A43" s="55" t="str">
        <f t="shared" si="0"/>
        <v/>
      </c>
      <c r="B43" s="44" t="str">
        <f>IF(LEN('MEZIROČNÍ NAVÝŠENÍ CENY ZP'!B44)&gt;0,UPPER(SUBSTITUTE('MEZIROČNÍ NAVÝŠENÍ CENY ZP'!B44,CHAR(10),"")),"")</f>
        <v/>
      </c>
      <c r="C43" s="44" t="str">
        <f>IF(LEN('MEZIROČNÍ NAVÝŠENÍ CENY ZP'!C44)&gt;0,SUBSTITUTE('MEZIROČNÍ NAVÝŠENÍ CENY ZP'!C44,CHAR(10),""),"")</f>
        <v/>
      </c>
      <c r="D43" s="44" t="str">
        <f>IF(LEN('MEZIROČNÍ NAVÝŠENÍ CENY ZP'!D44)&gt;0,UPPER(SUBSTITUTE('MEZIROČNÍ NAVÝŠENÍ CENY ZP'!D44,CHAR(10),"")),"")</f>
        <v/>
      </c>
      <c r="E43" s="44" t="str">
        <f>IF(LEN('MEZIROČNÍ NAVÝŠENÍ CENY ZP'!E44)&gt;0,UPPER(SUBSTITUTE('MEZIROČNÍ NAVÝŠENÍ CENY ZP'!E44,CHAR(10),"")),"")</f>
        <v/>
      </c>
      <c r="F43" s="44" t="str">
        <f>IF(LEN('MEZIROČNÍ NAVÝŠENÍ CENY ZP'!F44)&gt;0,UPPER(SUBSTITUTE('MEZIROČNÍ NAVÝŠENÍ CENY ZP'!F44,CHAR(10),"")),"")</f>
        <v/>
      </c>
      <c r="G43" s="44" t="str">
        <f>IF(LEN('MEZIROČNÍ NAVÝŠENÍ CENY ZP'!G44)&gt;0,UPPER(SUBSTITUTE('MEZIROČNÍ NAVÝŠENÍ CENY ZP'!G44,CHAR(10),"")),"")</f>
        <v/>
      </c>
      <c r="H43" s="44" t="str">
        <f>IF(LEN('MEZIROČNÍ NAVÝŠENÍ CENY ZP'!H44)&gt;0,UPPER(SUBSTITUTE('MEZIROČNÍ NAVÝŠENÍ CENY ZP'!H44,CHAR(10),"")),"")</f>
        <v/>
      </c>
      <c r="I43" s="44" t="str">
        <f>IF(LEN('MEZIROČNÍ NAVÝŠENÍ CENY ZP'!J44)&gt;0,UPPER(SUBSTITUTE('MEZIROČNÍ NAVÝŠENÍ CENY ZP'!J44,CHAR(10),"")),"")</f>
        <v/>
      </c>
      <c r="J43" s="44" t="str">
        <f>IF(LEN('MEZIROČNÍ NAVÝŠENÍ CENY ZP'!K44)&gt;0,UPPER(SUBSTITUTE('MEZIROČNÍ NAVÝŠENÍ CENY ZP'!K44,CHAR(10),"")),"")</f>
        <v/>
      </c>
      <c r="K43" s="44" t="str">
        <f>IF(LEN('MEZIROČNÍ NAVÝŠENÍ CENY ZP'!I44)&gt;0,UPPER(SUBSTITUTE('MEZIROČNÍ NAVÝŠENÍ CENY ZP'!I44,CHAR(10),"")),"")</f>
        <v/>
      </c>
      <c r="L43" s="44" t="str">
        <f>IF(LEN('MEZIROČNÍ NAVÝŠENÍ CENY ZP'!L44)&gt;0,UPPER(SUBSTITUTE('MEZIROČNÍ NAVÝŠENÍ CENY ZP'!L44,CHAR(10),"")),"")</f>
        <v/>
      </c>
      <c r="M43" s="70" t="str">
        <f>IF(LEN('MEZIROČNÍ NAVÝŠENÍ CENY ZP'!M44)&gt;0,UPPER(SUBSTITUTE('MEZIROČNÍ NAVÝŠENÍ CENY ZP'!M44,CHAR(10),"")),"")</f>
        <v/>
      </c>
      <c r="N43" s="112" t="str">
        <f>IF('MEZIROČNÍ NAVÝŠENÍ CENY ZP'!N44="","",'MEZIROČNÍ NAVÝŠENÍ CENY ZP'!N44)</f>
        <v/>
      </c>
      <c r="O43" s="96" t="str">
        <f>IF('MEZIROČNÍ NAVÝŠENÍ CENY ZP'!O44="","",'MEZIROČNÍ NAVÝŠENÍ CENY ZP'!O44)</f>
        <v/>
      </c>
      <c r="P43" s="96" t="str">
        <f>IF('MEZIROČNÍ NAVÝŠENÍ CENY ZP'!P44="","",'MEZIROČNÍ NAVÝŠENÍ CENY ZP'!P44)</f>
        <v/>
      </c>
      <c r="Q43" s="84" t="str">
        <f>IF(LEN('MEZIROČNÍ NAVÝŠENÍ CENY ZP'!Q44)&gt;0,UPPER(SUBSTITUTE('MEZIROČNÍ NAVÝŠENÍ CENY ZP'!Q44,CHAR(10),"")),"")</f>
        <v/>
      </c>
      <c r="R43" s="84" t="str">
        <f>IF(LEN('MEZIROČNÍ NAVÝŠENÍ CENY ZP'!R44)&gt;0,UPPER(SUBSTITUTE('MEZIROČNÍ NAVÝŠENÍ CENY ZP'!R44,CHAR(10),"")),"")</f>
        <v/>
      </c>
    </row>
    <row r="44" spans="1:18" x14ac:dyDescent="0.25">
      <c r="A44" s="55" t="str">
        <f t="shared" si="0"/>
        <v/>
      </c>
      <c r="B44" s="44" t="str">
        <f>IF(LEN('MEZIROČNÍ NAVÝŠENÍ CENY ZP'!B45)&gt;0,UPPER(SUBSTITUTE('MEZIROČNÍ NAVÝŠENÍ CENY ZP'!B45,CHAR(10),"")),"")</f>
        <v/>
      </c>
      <c r="C44" s="44" t="str">
        <f>IF(LEN('MEZIROČNÍ NAVÝŠENÍ CENY ZP'!C45)&gt;0,SUBSTITUTE('MEZIROČNÍ NAVÝŠENÍ CENY ZP'!C45,CHAR(10),""),"")</f>
        <v/>
      </c>
      <c r="D44" s="44" t="str">
        <f>IF(LEN('MEZIROČNÍ NAVÝŠENÍ CENY ZP'!D45)&gt;0,UPPER(SUBSTITUTE('MEZIROČNÍ NAVÝŠENÍ CENY ZP'!D45,CHAR(10),"")),"")</f>
        <v/>
      </c>
      <c r="E44" s="44" t="str">
        <f>IF(LEN('MEZIROČNÍ NAVÝŠENÍ CENY ZP'!E45)&gt;0,UPPER(SUBSTITUTE('MEZIROČNÍ NAVÝŠENÍ CENY ZP'!E45,CHAR(10),"")),"")</f>
        <v/>
      </c>
      <c r="F44" s="44" t="str">
        <f>IF(LEN('MEZIROČNÍ NAVÝŠENÍ CENY ZP'!F45)&gt;0,UPPER(SUBSTITUTE('MEZIROČNÍ NAVÝŠENÍ CENY ZP'!F45,CHAR(10),"")),"")</f>
        <v/>
      </c>
      <c r="G44" s="44" t="str">
        <f>IF(LEN('MEZIROČNÍ NAVÝŠENÍ CENY ZP'!G45)&gt;0,UPPER(SUBSTITUTE('MEZIROČNÍ NAVÝŠENÍ CENY ZP'!G45,CHAR(10),"")),"")</f>
        <v/>
      </c>
      <c r="H44" s="44" t="str">
        <f>IF(LEN('MEZIROČNÍ NAVÝŠENÍ CENY ZP'!H45)&gt;0,UPPER(SUBSTITUTE('MEZIROČNÍ NAVÝŠENÍ CENY ZP'!H45,CHAR(10),"")),"")</f>
        <v/>
      </c>
      <c r="I44" s="44" t="str">
        <f>IF(LEN('MEZIROČNÍ NAVÝŠENÍ CENY ZP'!J45)&gt;0,UPPER(SUBSTITUTE('MEZIROČNÍ NAVÝŠENÍ CENY ZP'!J45,CHAR(10),"")),"")</f>
        <v/>
      </c>
      <c r="J44" s="44" t="str">
        <f>IF(LEN('MEZIROČNÍ NAVÝŠENÍ CENY ZP'!K45)&gt;0,UPPER(SUBSTITUTE('MEZIROČNÍ NAVÝŠENÍ CENY ZP'!K45,CHAR(10),"")),"")</f>
        <v/>
      </c>
      <c r="K44" s="44" t="str">
        <f>IF(LEN('MEZIROČNÍ NAVÝŠENÍ CENY ZP'!I45)&gt;0,UPPER(SUBSTITUTE('MEZIROČNÍ NAVÝŠENÍ CENY ZP'!I45,CHAR(10),"")),"")</f>
        <v/>
      </c>
      <c r="L44" s="44" t="str">
        <f>IF(LEN('MEZIROČNÍ NAVÝŠENÍ CENY ZP'!L45)&gt;0,UPPER(SUBSTITUTE('MEZIROČNÍ NAVÝŠENÍ CENY ZP'!L45,CHAR(10),"")),"")</f>
        <v/>
      </c>
      <c r="M44" s="70" t="str">
        <f>IF(LEN('MEZIROČNÍ NAVÝŠENÍ CENY ZP'!M45)&gt;0,UPPER(SUBSTITUTE('MEZIROČNÍ NAVÝŠENÍ CENY ZP'!M45,CHAR(10),"")),"")</f>
        <v/>
      </c>
      <c r="N44" s="112" t="str">
        <f>IF('MEZIROČNÍ NAVÝŠENÍ CENY ZP'!N45="","",'MEZIROČNÍ NAVÝŠENÍ CENY ZP'!N45)</f>
        <v/>
      </c>
      <c r="O44" s="96" t="str">
        <f>IF('MEZIROČNÍ NAVÝŠENÍ CENY ZP'!O45="","",'MEZIROČNÍ NAVÝŠENÍ CENY ZP'!O45)</f>
        <v/>
      </c>
      <c r="P44" s="96" t="str">
        <f>IF('MEZIROČNÍ NAVÝŠENÍ CENY ZP'!P45="","",'MEZIROČNÍ NAVÝŠENÍ CENY ZP'!P45)</f>
        <v/>
      </c>
      <c r="Q44" s="84" t="str">
        <f>IF(LEN('MEZIROČNÍ NAVÝŠENÍ CENY ZP'!Q45)&gt;0,UPPER(SUBSTITUTE('MEZIROČNÍ NAVÝŠENÍ CENY ZP'!Q45,CHAR(10),"")),"")</f>
        <v/>
      </c>
      <c r="R44" s="84" t="str">
        <f>IF(LEN('MEZIROČNÍ NAVÝŠENÍ CENY ZP'!R45)&gt;0,UPPER(SUBSTITUTE('MEZIROČNÍ NAVÝŠENÍ CENY ZP'!R45,CHAR(10),"")),"")</f>
        <v/>
      </c>
    </row>
    <row r="45" spans="1:18" x14ac:dyDescent="0.25">
      <c r="A45" s="55" t="str">
        <f t="shared" si="0"/>
        <v/>
      </c>
      <c r="B45" s="44" t="str">
        <f>IF(LEN('MEZIROČNÍ NAVÝŠENÍ CENY ZP'!B46)&gt;0,UPPER(SUBSTITUTE('MEZIROČNÍ NAVÝŠENÍ CENY ZP'!B46,CHAR(10),"")),"")</f>
        <v/>
      </c>
      <c r="C45" s="44" t="str">
        <f>IF(LEN('MEZIROČNÍ NAVÝŠENÍ CENY ZP'!C46)&gt;0,SUBSTITUTE('MEZIROČNÍ NAVÝŠENÍ CENY ZP'!C46,CHAR(10),""),"")</f>
        <v/>
      </c>
      <c r="D45" s="44" t="str">
        <f>IF(LEN('MEZIROČNÍ NAVÝŠENÍ CENY ZP'!D46)&gt;0,UPPER(SUBSTITUTE('MEZIROČNÍ NAVÝŠENÍ CENY ZP'!D46,CHAR(10),"")),"")</f>
        <v/>
      </c>
      <c r="E45" s="44" t="str">
        <f>IF(LEN('MEZIROČNÍ NAVÝŠENÍ CENY ZP'!E46)&gt;0,UPPER(SUBSTITUTE('MEZIROČNÍ NAVÝŠENÍ CENY ZP'!E46,CHAR(10),"")),"")</f>
        <v/>
      </c>
      <c r="F45" s="44" t="str">
        <f>IF(LEN('MEZIROČNÍ NAVÝŠENÍ CENY ZP'!F46)&gt;0,UPPER(SUBSTITUTE('MEZIROČNÍ NAVÝŠENÍ CENY ZP'!F46,CHAR(10),"")),"")</f>
        <v/>
      </c>
      <c r="G45" s="44" t="str">
        <f>IF(LEN('MEZIROČNÍ NAVÝŠENÍ CENY ZP'!G46)&gt;0,UPPER(SUBSTITUTE('MEZIROČNÍ NAVÝŠENÍ CENY ZP'!G46,CHAR(10),"")),"")</f>
        <v/>
      </c>
      <c r="H45" s="44" t="str">
        <f>IF(LEN('MEZIROČNÍ NAVÝŠENÍ CENY ZP'!H46)&gt;0,UPPER(SUBSTITUTE('MEZIROČNÍ NAVÝŠENÍ CENY ZP'!H46,CHAR(10),"")),"")</f>
        <v/>
      </c>
      <c r="I45" s="44" t="str">
        <f>IF(LEN('MEZIROČNÍ NAVÝŠENÍ CENY ZP'!J46)&gt;0,UPPER(SUBSTITUTE('MEZIROČNÍ NAVÝŠENÍ CENY ZP'!J46,CHAR(10),"")),"")</f>
        <v/>
      </c>
      <c r="J45" s="44" t="str">
        <f>IF(LEN('MEZIROČNÍ NAVÝŠENÍ CENY ZP'!K46)&gt;0,UPPER(SUBSTITUTE('MEZIROČNÍ NAVÝŠENÍ CENY ZP'!K46,CHAR(10),"")),"")</f>
        <v/>
      </c>
      <c r="K45" s="44" t="str">
        <f>IF(LEN('MEZIROČNÍ NAVÝŠENÍ CENY ZP'!I46)&gt;0,UPPER(SUBSTITUTE('MEZIROČNÍ NAVÝŠENÍ CENY ZP'!I46,CHAR(10),"")),"")</f>
        <v/>
      </c>
      <c r="L45" s="44" t="str">
        <f>IF(LEN('MEZIROČNÍ NAVÝŠENÍ CENY ZP'!L46)&gt;0,UPPER(SUBSTITUTE('MEZIROČNÍ NAVÝŠENÍ CENY ZP'!L46,CHAR(10),"")),"")</f>
        <v/>
      </c>
      <c r="M45" s="70" t="str">
        <f>IF(LEN('MEZIROČNÍ NAVÝŠENÍ CENY ZP'!M46)&gt;0,UPPER(SUBSTITUTE('MEZIROČNÍ NAVÝŠENÍ CENY ZP'!M46,CHAR(10),"")),"")</f>
        <v/>
      </c>
      <c r="N45" s="112" t="str">
        <f>IF('MEZIROČNÍ NAVÝŠENÍ CENY ZP'!N46="","",'MEZIROČNÍ NAVÝŠENÍ CENY ZP'!N46)</f>
        <v/>
      </c>
      <c r="O45" s="96" t="str">
        <f>IF('MEZIROČNÍ NAVÝŠENÍ CENY ZP'!O46="","",'MEZIROČNÍ NAVÝŠENÍ CENY ZP'!O46)</f>
        <v/>
      </c>
      <c r="P45" s="96" t="str">
        <f>IF('MEZIROČNÍ NAVÝŠENÍ CENY ZP'!P46="","",'MEZIROČNÍ NAVÝŠENÍ CENY ZP'!P46)</f>
        <v/>
      </c>
      <c r="Q45" s="84" t="str">
        <f>IF(LEN('MEZIROČNÍ NAVÝŠENÍ CENY ZP'!Q46)&gt;0,UPPER(SUBSTITUTE('MEZIROČNÍ NAVÝŠENÍ CENY ZP'!Q46,CHAR(10),"")),"")</f>
        <v/>
      </c>
      <c r="R45" s="84" t="str">
        <f>IF(LEN('MEZIROČNÍ NAVÝŠENÍ CENY ZP'!R46)&gt;0,UPPER(SUBSTITUTE('MEZIROČNÍ NAVÝŠENÍ CENY ZP'!R46,CHAR(10),"")),"")</f>
        <v/>
      </c>
    </row>
    <row r="46" spans="1:18" x14ac:dyDescent="0.25">
      <c r="A46" s="55" t="str">
        <f t="shared" si="0"/>
        <v/>
      </c>
      <c r="B46" s="44" t="str">
        <f>IF(LEN('MEZIROČNÍ NAVÝŠENÍ CENY ZP'!B47)&gt;0,UPPER(SUBSTITUTE('MEZIROČNÍ NAVÝŠENÍ CENY ZP'!B47,CHAR(10),"")),"")</f>
        <v/>
      </c>
      <c r="C46" s="44" t="str">
        <f>IF(LEN('MEZIROČNÍ NAVÝŠENÍ CENY ZP'!C47)&gt;0,SUBSTITUTE('MEZIROČNÍ NAVÝŠENÍ CENY ZP'!C47,CHAR(10),""),"")</f>
        <v/>
      </c>
      <c r="D46" s="44" t="str">
        <f>IF(LEN('MEZIROČNÍ NAVÝŠENÍ CENY ZP'!D47)&gt;0,UPPER(SUBSTITUTE('MEZIROČNÍ NAVÝŠENÍ CENY ZP'!D47,CHAR(10),"")),"")</f>
        <v/>
      </c>
      <c r="E46" s="44" t="str">
        <f>IF(LEN('MEZIROČNÍ NAVÝŠENÍ CENY ZP'!E47)&gt;0,UPPER(SUBSTITUTE('MEZIROČNÍ NAVÝŠENÍ CENY ZP'!E47,CHAR(10),"")),"")</f>
        <v/>
      </c>
      <c r="F46" s="44" t="str">
        <f>IF(LEN('MEZIROČNÍ NAVÝŠENÍ CENY ZP'!F47)&gt;0,UPPER(SUBSTITUTE('MEZIROČNÍ NAVÝŠENÍ CENY ZP'!F47,CHAR(10),"")),"")</f>
        <v/>
      </c>
      <c r="G46" s="44" t="str">
        <f>IF(LEN('MEZIROČNÍ NAVÝŠENÍ CENY ZP'!G47)&gt;0,UPPER(SUBSTITUTE('MEZIROČNÍ NAVÝŠENÍ CENY ZP'!G47,CHAR(10),"")),"")</f>
        <v/>
      </c>
      <c r="H46" s="44" t="str">
        <f>IF(LEN('MEZIROČNÍ NAVÝŠENÍ CENY ZP'!H47)&gt;0,UPPER(SUBSTITUTE('MEZIROČNÍ NAVÝŠENÍ CENY ZP'!H47,CHAR(10),"")),"")</f>
        <v/>
      </c>
      <c r="I46" s="44" t="str">
        <f>IF(LEN('MEZIROČNÍ NAVÝŠENÍ CENY ZP'!J47)&gt;0,UPPER(SUBSTITUTE('MEZIROČNÍ NAVÝŠENÍ CENY ZP'!J47,CHAR(10),"")),"")</f>
        <v/>
      </c>
      <c r="J46" s="44" t="str">
        <f>IF(LEN('MEZIROČNÍ NAVÝŠENÍ CENY ZP'!K47)&gt;0,UPPER(SUBSTITUTE('MEZIROČNÍ NAVÝŠENÍ CENY ZP'!K47,CHAR(10),"")),"")</f>
        <v/>
      </c>
      <c r="K46" s="44" t="str">
        <f>IF(LEN('MEZIROČNÍ NAVÝŠENÍ CENY ZP'!I47)&gt;0,UPPER(SUBSTITUTE('MEZIROČNÍ NAVÝŠENÍ CENY ZP'!I47,CHAR(10),"")),"")</f>
        <v/>
      </c>
      <c r="L46" s="44" t="str">
        <f>IF(LEN('MEZIROČNÍ NAVÝŠENÍ CENY ZP'!L47)&gt;0,UPPER(SUBSTITUTE('MEZIROČNÍ NAVÝŠENÍ CENY ZP'!L47,CHAR(10),"")),"")</f>
        <v/>
      </c>
      <c r="M46" s="70" t="str">
        <f>IF(LEN('MEZIROČNÍ NAVÝŠENÍ CENY ZP'!M47)&gt;0,UPPER(SUBSTITUTE('MEZIROČNÍ NAVÝŠENÍ CENY ZP'!M47,CHAR(10),"")),"")</f>
        <v/>
      </c>
      <c r="N46" s="112" t="str">
        <f>IF('MEZIROČNÍ NAVÝŠENÍ CENY ZP'!N47="","",'MEZIROČNÍ NAVÝŠENÍ CENY ZP'!N47)</f>
        <v/>
      </c>
      <c r="O46" s="96" t="str">
        <f>IF('MEZIROČNÍ NAVÝŠENÍ CENY ZP'!O47="","",'MEZIROČNÍ NAVÝŠENÍ CENY ZP'!O47)</f>
        <v/>
      </c>
      <c r="P46" s="96" t="str">
        <f>IF('MEZIROČNÍ NAVÝŠENÍ CENY ZP'!P47="","",'MEZIROČNÍ NAVÝŠENÍ CENY ZP'!P47)</f>
        <v/>
      </c>
      <c r="Q46" s="84" t="str">
        <f>IF(LEN('MEZIROČNÍ NAVÝŠENÍ CENY ZP'!Q47)&gt;0,UPPER(SUBSTITUTE('MEZIROČNÍ NAVÝŠENÍ CENY ZP'!Q47,CHAR(10),"")),"")</f>
        <v/>
      </c>
      <c r="R46" s="84" t="str">
        <f>IF(LEN('MEZIROČNÍ NAVÝŠENÍ CENY ZP'!R47)&gt;0,UPPER(SUBSTITUTE('MEZIROČNÍ NAVÝŠENÍ CENY ZP'!R47,CHAR(10),"")),"")</f>
        <v/>
      </c>
    </row>
    <row r="47" spans="1:18" x14ac:dyDescent="0.25">
      <c r="A47" s="55" t="str">
        <f t="shared" si="0"/>
        <v/>
      </c>
      <c r="B47" s="44" t="str">
        <f>IF(LEN('MEZIROČNÍ NAVÝŠENÍ CENY ZP'!B48)&gt;0,UPPER(SUBSTITUTE('MEZIROČNÍ NAVÝŠENÍ CENY ZP'!B48,CHAR(10),"")),"")</f>
        <v/>
      </c>
      <c r="C47" s="44" t="str">
        <f>IF(LEN('MEZIROČNÍ NAVÝŠENÍ CENY ZP'!C48)&gt;0,SUBSTITUTE('MEZIROČNÍ NAVÝŠENÍ CENY ZP'!C48,CHAR(10),""),"")</f>
        <v/>
      </c>
      <c r="D47" s="44" t="str">
        <f>IF(LEN('MEZIROČNÍ NAVÝŠENÍ CENY ZP'!D48)&gt;0,UPPER(SUBSTITUTE('MEZIROČNÍ NAVÝŠENÍ CENY ZP'!D48,CHAR(10),"")),"")</f>
        <v/>
      </c>
      <c r="E47" s="44" t="str">
        <f>IF(LEN('MEZIROČNÍ NAVÝŠENÍ CENY ZP'!E48)&gt;0,UPPER(SUBSTITUTE('MEZIROČNÍ NAVÝŠENÍ CENY ZP'!E48,CHAR(10),"")),"")</f>
        <v/>
      </c>
      <c r="F47" s="44" t="str">
        <f>IF(LEN('MEZIROČNÍ NAVÝŠENÍ CENY ZP'!F48)&gt;0,UPPER(SUBSTITUTE('MEZIROČNÍ NAVÝŠENÍ CENY ZP'!F48,CHAR(10),"")),"")</f>
        <v/>
      </c>
      <c r="G47" s="44" t="str">
        <f>IF(LEN('MEZIROČNÍ NAVÝŠENÍ CENY ZP'!G48)&gt;0,UPPER(SUBSTITUTE('MEZIROČNÍ NAVÝŠENÍ CENY ZP'!G48,CHAR(10),"")),"")</f>
        <v/>
      </c>
      <c r="H47" s="44" t="str">
        <f>IF(LEN('MEZIROČNÍ NAVÝŠENÍ CENY ZP'!H48)&gt;0,UPPER(SUBSTITUTE('MEZIROČNÍ NAVÝŠENÍ CENY ZP'!H48,CHAR(10),"")),"")</f>
        <v/>
      </c>
      <c r="I47" s="44" t="str">
        <f>IF(LEN('MEZIROČNÍ NAVÝŠENÍ CENY ZP'!J48)&gt;0,UPPER(SUBSTITUTE('MEZIROČNÍ NAVÝŠENÍ CENY ZP'!J48,CHAR(10),"")),"")</f>
        <v/>
      </c>
      <c r="J47" s="44" t="str">
        <f>IF(LEN('MEZIROČNÍ NAVÝŠENÍ CENY ZP'!K48)&gt;0,UPPER(SUBSTITUTE('MEZIROČNÍ NAVÝŠENÍ CENY ZP'!K48,CHAR(10),"")),"")</f>
        <v/>
      </c>
      <c r="K47" s="44" t="str">
        <f>IF(LEN('MEZIROČNÍ NAVÝŠENÍ CENY ZP'!I48)&gt;0,UPPER(SUBSTITUTE('MEZIROČNÍ NAVÝŠENÍ CENY ZP'!I48,CHAR(10),"")),"")</f>
        <v/>
      </c>
      <c r="L47" s="44" t="str">
        <f>IF(LEN('MEZIROČNÍ NAVÝŠENÍ CENY ZP'!L48)&gt;0,UPPER(SUBSTITUTE('MEZIROČNÍ NAVÝŠENÍ CENY ZP'!L48,CHAR(10),"")),"")</f>
        <v/>
      </c>
      <c r="M47" s="70" t="str">
        <f>IF(LEN('MEZIROČNÍ NAVÝŠENÍ CENY ZP'!M48)&gt;0,UPPER(SUBSTITUTE('MEZIROČNÍ NAVÝŠENÍ CENY ZP'!M48,CHAR(10),"")),"")</f>
        <v/>
      </c>
      <c r="N47" s="112" t="str">
        <f>IF('MEZIROČNÍ NAVÝŠENÍ CENY ZP'!N48="","",'MEZIROČNÍ NAVÝŠENÍ CENY ZP'!N48)</f>
        <v/>
      </c>
      <c r="O47" s="96" t="str">
        <f>IF('MEZIROČNÍ NAVÝŠENÍ CENY ZP'!O48="","",'MEZIROČNÍ NAVÝŠENÍ CENY ZP'!O48)</f>
        <v/>
      </c>
      <c r="P47" s="96" t="str">
        <f>IF('MEZIROČNÍ NAVÝŠENÍ CENY ZP'!P48="","",'MEZIROČNÍ NAVÝŠENÍ CENY ZP'!P48)</f>
        <v/>
      </c>
      <c r="Q47" s="84" t="str">
        <f>IF(LEN('MEZIROČNÍ NAVÝŠENÍ CENY ZP'!Q48)&gt;0,UPPER(SUBSTITUTE('MEZIROČNÍ NAVÝŠENÍ CENY ZP'!Q48,CHAR(10),"")),"")</f>
        <v/>
      </c>
      <c r="R47" s="84" t="str">
        <f>IF(LEN('MEZIROČNÍ NAVÝŠENÍ CENY ZP'!R48)&gt;0,UPPER(SUBSTITUTE('MEZIROČNÍ NAVÝŠENÍ CENY ZP'!R48,CHAR(10),"")),"")</f>
        <v/>
      </c>
    </row>
    <row r="48" spans="1:18" x14ac:dyDescent="0.25">
      <c r="A48" s="55" t="str">
        <f t="shared" si="0"/>
        <v/>
      </c>
      <c r="B48" s="44" t="str">
        <f>IF(LEN('MEZIROČNÍ NAVÝŠENÍ CENY ZP'!B49)&gt;0,UPPER(SUBSTITUTE('MEZIROČNÍ NAVÝŠENÍ CENY ZP'!B49,CHAR(10),"")),"")</f>
        <v/>
      </c>
      <c r="C48" s="44" t="str">
        <f>IF(LEN('MEZIROČNÍ NAVÝŠENÍ CENY ZP'!C49)&gt;0,SUBSTITUTE('MEZIROČNÍ NAVÝŠENÍ CENY ZP'!C49,CHAR(10),""),"")</f>
        <v/>
      </c>
      <c r="D48" s="44" t="str">
        <f>IF(LEN('MEZIROČNÍ NAVÝŠENÍ CENY ZP'!D49)&gt;0,UPPER(SUBSTITUTE('MEZIROČNÍ NAVÝŠENÍ CENY ZP'!D49,CHAR(10),"")),"")</f>
        <v/>
      </c>
      <c r="E48" s="44" t="str">
        <f>IF(LEN('MEZIROČNÍ NAVÝŠENÍ CENY ZP'!E49)&gt;0,UPPER(SUBSTITUTE('MEZIROČNÍ NAVÝŠENÍ CENY ZP'!E49,CHAR(10),"")),"")</f>
        <v/>
      </c>
      <c r="F48" s="44" t="str">
        <f>IF(LEN('MEZIROČNÍ NAVÝŠENÍ CENY ZP'!F49)&gt;0,UPPER(SUBSTITUTE('MEZIROČNÍ NAVÝŠENÍ CENY ZP'!F49,CHAR(10),"")),"")</f>
        <v/>
      </c>
      <c r="G48" s="44" t="str">
        <f>IF(LEN('MEZIROČNÍ NAVÝŠENÍ CENY ZP'!G49)&gt;0,UPPER(SUBSTITUTE('MEZIROČNÍ NAVÝŠENÍ CENY ZP'!G49,CHAR(10),"")),"")</f>
        <v/>
      </c>
      <c r="H48" s="44" t="str">
        <f>IF(LEN('MEZIROČNÍ NAVÝŠENÍ CENY ZP'!H49)&gt;0,UPPER(SUBSTITUTE('MEZIROČNÍ NAVÝŠENÍ CENY ZP'!H49,CHAR(10),"")),"")</f>
        <v/>
      </c>
      <c r="I48" s="44" t="str">
        <f>IF(LEN('MEZIROČNÍ NAVÝŠENÍ CENY ZP'!J49)&gt;0,UPPER(SUBSTITUTE('MEZIROČNÍ NAVÝŠENÍ CENY ZP'!J49,CHAR(10),"")),"")</f>
        <v/>
      </c>
      <c r="J48" s="44" t="str">
        <f>IF(LEN('MEZIROČNÍ NAVÝŠENÍ CENY ZP'!K49)&gt;0,UPPER(SUBSTITUTE('MEZIROČNÍ NAVÝŠENÍ CENY ZP'!K49,CHAR(10),"")),"")</f>
        <v/>
      </c>
      <c r="K48" s="44" t="str">
        <f>IF(LEN('MEZIROČNÍ NAVÝŠENÍ CENY ZP'!I49)&gt;0,UPPER(SUBSTITUTE('MEZIROČNÍ NAVÝŠENÍ CENY ZP'!I49,CHAR(10),"")),"")</f>
        <v/>
      </c>
      <c r="L48" s="44" t="str">
        <f>IF(LEN('MEZIROČNÍ NAVÝŠENÍ CENY ZP'!L49)&gt;0,UPPER(SUBSTITUTE('MEZIROČNÍ NAVÝŠENÍ CENY ZP'!L49,CHAR(10),"")),"")</f>
        <v/>
      </c>
      <c r="M48" s="70" t="str">
        <f>IF(LEN('MEZIROČNÍ NAVÝŠENÍ CENY ZP'!M49)&gt;0,UPPER(SUBSTITUTE('MEZIROČNÍ NAVÝŠENÍ CENY ZP'!M49,CHAR(10),"")),"")</f>
        <v/>
      </c>
      <c r="N48" s="112" t="str">
        <f>IF('MEZIROČNÍ NAVÝŠENÍ CENY ZP'!N49="","",'MEZIROČNÍ NAVÝŠENÍ CENY ZP'!N49)</f>
        <v/>
      </c>
      <c r="O48" s="96" t="str">
        <f>IF('MEZIROČNÍ NAVÝŠENÍ CENY ZP'!O49="","",'MEZIROČNÍ NAVÝŠENÍ CENY ZP'!O49)</f>
        <v/>
      </c>
      <c r="P48" s="96" t="str">
        <f>IF('MEZIROČNÍ NAVÝŠENÍ CENY ZP'!P49="","",'MEZIROČNÍ NAVÝŠENÍ CENY ZP'!P49)</f>
        <v/>
      </c>
      <c r="Q48" s="84" t="str">
        <f>IF(LEN('MEZIROČNÍ NAVÝŠENÍ CENY ZP'!Q49)&gt;0,UPPER(SUBSTITUTE('MEZIROČNÍ NAVÝŠENÍ CENY ZP'!Q49,CHAR(10),"")),"")</f>
        <v/>
      </c>
      <c r="R48" s="84" t="str">
        <f>IF(LEN('MEZIROČNÍ NAVÝŠENÍ CENY ZP'!R49)&gt;0,UPPER(SUBSTITUTE('MEZIROČNÍ NAVÝŠENÍ CENY ZP'!R49,CHAR(10),"")),"")</f>
        <v/>
      </c>
    </row>
    <row r="49" spans="1:18" x14ac:dyDescent="0.25">
      <c r="A49" s="55" t="str">
        <f t="shared" si="0"/>
        <v/>
      </c>
      <c r="B49" s="44" t="str">
        <f>IF(LEN('MEZIROČNÍ NAVÝŠENÍ CENY ZP'!B50)&gt;0,UPPER(SUBSTITUTE('MEZIROČNÍ NAVÝŠENÍ CENY ZP'!B50,CHAR(10),"")),"")</f>
        <v/>
      </c>
      <c r="C49" s="44" t="str">
        <f>IF(LEN('MEZIROČNÍ NAVÝŠENÍ CENY ZP'!C50)&gt;0,SUBSTITUTE('MEZIROČNÍ NAVÝŠENÍ CENY ZP'!C50,CHAR(10),""),"")</f>
        <v/>
      </c>
      <c r="D49" s="44" t="str">
        <f>IF(LEN('MEZIROČNÍ NAVÝŠENÍ CENY ZP'!D50)&gt;0,UPPER(SUBSTITUTE('MEZIROČNÍ NAVÝŠENÍ CENY ZP'!D50,CHAR(10),"")),"")</f>
        <v/>
      </c>
      <c r="E49" s="44" t="str">
        <f>IF(LEN('MEZIROČNÍ NAVÝŠENÍ CENY ZP'!E50)&gt;0,UPPER(SUBSTITUTE('MEZIROČNÍ NAVÝŠENÍ CENY ZP'!E50,CHAR(10),"")),"")</f>
        <v/>
      </c>
      <c r="F49" s="44" t="str">
        <f>IF(LEN('MEZIROČNÍ NAVÝŠENÍ CENY ZP'!F50)&gt;0,UPPER(SUBSTITUTE('MEZIROČNÍ NAVÝŠENÍ CENY ZP'!F50,CHAR(10),"")),"")</f>
        <v/>
      </c>
      <c r="G49" s="44" t="str">
        <f>IF(LEN('MEZIROČNÍ NAVÝŠENÍ CENY ZP'!G50)&gt;0,UPPER(SUBSTITUTE('MEZIROČNÍ NAVÝŠENÍ CENY ZP'!G50,CHAR(10),"")),"")</f>
        <v/>
      </c>
      <c r="H49" s="44" t="str">
        <f>IF(LEN('MEZIROČNÍ NAVÝŠENÍ CENY ZP'!H50)&gt;0,UPPER(SUBSTITUTE('MEZIROČNÍ NAVÝŠENÍ CENY ZP'!H50,CHAR(10),"")),"")</f>
        <v/>
      </c>
      <c r="I49" s="44" t="str">
        <f>IF(LEN('MEZIROČNÍ NAVÝŠENÍ CENY ZP'!J50)&gt;0,UPPER(SUBSTITUTE('MEZIROČNÍ NAVÝŠENÍ CENY ZP'!J50,CHAR(10),"")),"")</f>
        <v/>
      </c>
      <c r="J49" s="44" t="str">
        <f>IF(LEN('MEZIROČNÍ NAVÝŠENÍ CENY ZP'!K50)&gt;0,UPPER(SUBSTITUTE('MEZIROČNÍ NAVÝŠENÍ CENY ZP'!K50,CHAR(10),"")),"")</f>
        <v/>
      </c>
      <c r="K49" s="44" t="str">
        <f>IF(LEN('MEZIROČNÍ NAVÝŠENÍ CENY ZP'!I50)&gt;0,UPPER(SUBSTITUTE('MEZIROČNÍ NAVÝŠENÍ CENY ZP'!I50,CHAR(10),"")),"")</f>
        <v/>
      </c>
      <c r="L49" s="44" t="str">
        <f>IF(LEN('MEZIROČNÍ NAVÝŠENÍ CENY ZP'!L50)&gt;0,UPPER(SUBSTITUTE('MEZIROČNÍ NAVÝŠENÍ CENY ZP'!L50,CHAR(10),"")),"")</f>
        <v/>
      </c>
      <c r="M49" s="70" t="str">
        <f>IF(LEN('MEZIROČNÍ NAVÝŠENÍ CENY ZP'!M50)&gt;0,UPPER(SUBSTITUTE('MEZIROČNÍ NAVÝŠENÍ CENY ZP'!M50,CHAR(10),"")),"")</f>
        <v/>
      </c>
      <c r="N49" s="112" t="str">
        <f>IF('MEZIROČNÍ NAVÝŠENÍ CENY ZP'!N50="","",'MEZIROČNÍ NAVÝŠENÍ CENY ZP'!N50)</f>
        <v/>
      </c>
      <c r="O49" s="96" t="str">
        <f>IF('MEZIROČNÍ NAVÝŠENÍ CENY ZP'!O50="","",'MEZIROČNÍ NAVÝŠENÍ CENY ZP'!O50)</f>
        <v/>
      </c>
      <c r="P49" s="96" t="str">
        <f>IF('MEZIROČNÍ NAVÝŠENÍ CENY ZP'!P50="","",'MEZIROČNÍ NAVÝŠENÍ CENY ZP'!P50)</f>
        <v/>
      </c>
      <c r="Q49" s="84" t="str">
        <f>IF(LEN('MEZIROČNÍ NAVÝŠENÍ CENY ZP'!Q50)&gt;0,UPPER(SUBSTITUTE('MEZIROČNÍ NAVÝŠENÍ CENY ZP'!Q50,CHAR(10),"")),"")</f>
        <v/>
      </c>
      <c r="R49" s="84" t="str">
        <f>IF(LEN('MEZIROČNÍ NAVÝŠENÍ CENY ZP'!R50)&gt;0,UPPER(SUBSTITUTE('MEZIROČNÍ NAVÝŠENÍ CENY ZP'!R50,CHAR(10),"")),"")</f>
        <v/>
      </c>
    </row>
    <row r="50" spans="1:18" x14ac:dyDescent="0.25">
      <c r="A50" s="55" t="str">
        <f t="shared" si="0"/>
        <v/>
      </c>
      <c r="B50" s="44" t="str">
        <f>IF(LEN('MEZIROČNÍ NAVÝŠENÍ CENY ZP'!B51)&gt;0,UPPER(SUBSTITUTE('MEZIROČNÍ NAVÝŠENÍ CENY ZP'!B51,CHAR(10),"")),"")</f>
        <v/>
      </c>
      <c r="C50" s="44" t="str">
        <f>IF(LEN('MEZIROČNÍ NAVÝŠENÍ CENY ZP'!C51)&gt;0,SUBSTITUTE('MEZIROČNÍ NAVÝŠENÍ CENY ZP'!C51,CHAR(10),""),"")</f>
        <v/>
      </c>
      <c r="D50" s="44" t="str">
        <f>IF(LEN('MEZIROČNÍ NAVÝŠENÍ CENY ZP'!D51)&gt;0,UPPER(SUBSTITUTE('MEZIROČNÍ NAVÝŠENÍ CENY ZP'!D51,CHAR(10),"")),"")</f>
        <v/>
      </c>
      <c r="E50" s="44" t="str">
        <f>IF(LEN('MEZIROČNÍ NAVÝŠENÍ CENY ZP'!E51)&gt;0,UPPER(SUBSTITUTE('MEZIROČNÍ NAVÝŠENÍ CENY ZP'!E51,CHAR(10),"")),"")</f>
        <v/>
      </c>
      <c r="F50" s="44" t="str">
        <f>IF(LEN('MEZIROČNÍ NAVÝŠENÍ CENY ZP'!F51)&gt;0,UPPER(SUBSTITUTE('MEZIROČNÍ NAVÝŠENÍ CENY ZP'!F51,CHAR(10),"")),"")</f>
        <v/>
      </c>
      <c r="G50" s="44" t="str">
        <f>IF(LEN('MEZIROČNÍ NAVÝŠENÍ CENY ZP'!G51)&gt;0,UPPER(SUBSTITUTE('MEZIROČNÍ NAVÝŠENÍ CENY ZP'!G51,CHAR(10),"")),"")</f>
        <v/>
      </c>
      <c r="H50" s="44" t="str">
        <f>IF(LEN('MEZIROČNÍ NAVÝŠENÍ CENY ZP'!H51)&gt;0,UPPER(SUBSTITUTE('MEZIROČNÍ NAVÝŠENÍ CENY ZP'!H51,CHAR(10),"")),"")</f>
        <v/>
      </c>
      <c r="I50" s="44" t="str">
        <f>IF(LEN('MEZIROČNÍ NAVÝŠENÍ CENY ZP'!J51)&gt;0,UPPER(SUBSTITUTE('MEZIROČNÍ NAVÝŠENÍ CENY ZP'!J51,CHAR(10),"")),"")</f>
        <v/>
      </c>
      <c r="J50" s="44" t="str">
        <f>IF(LEN('MEZIROČNÍ NAVÝŠENÍ CENY ZP'!K51)&gt;0,UPPER(SUBSTITUTE('MEZIROČNÍ NAVÝŠENÍ CENY ZP'!K51,CHAR(10),"")),"")</f>
        <v/>
      </c>
      <c r="K50" s="44" t="str">
        <f>IF(LEN('MEZIROČNÍ NAVÝŠENÍ CENY ZP'!I51)&gt;0,UPPER(SUBSTITUTE('MEZIROČNÍ NAVÝŠENÍ CENY ZP'!I51,CHAR(10),"")),"")</f>
        <v/>
      </c>
      <c r="L50" s="44" t="str">
        <f>IF(LEN('MEZIROČNÍ NAVÝŠENÍ CENY ZP'!L51)&gt;0,UPPER(SUBSTITUTE('MEZIROČNÍ NAVÝŠENÍ CENY ZP'!L51,CHAR(10),"")),"")</f>
        <v/>
      </c>
      <c r="M50" s="70" t="str">
        <f>IF(LEN('MEZIROČNÍ NAVÝŠENÍ CENY ZP'!M51)&gt;0,UPPER(SUBSTITUTE('MEZIROČNÍ NAVÝŠENÍ CENY ZP'!M51,CHAR(10),"")),"")</f>
        <v/>
      </c>
      <c r="N50" s="112" t="str">
        <f>IF('MEZIROČNÍ NAVÝŠENÍ CENY ZP'!N51="","",'MEZIROČNÍ NAVÝŠENÍ CENY ZP'!N51)</f>
        <v/>
      </c>
      <c r="O50" s="96" t="str">
        <f>IF('MEZIROČNÍ NAVÝŠENÍ CENY ZP'!O51="","",'MEZIROČNÍ NAVÝŠENÍ CENY ZP'!O51)</f>
        <v/>
      </c>
      <c r="P50" s="96" t="str">
        <f>IF('MEZIROČNÍ NAVÝŠENÍ CENY ZP'!P51="","",'MEZIROČNÍ NAVÝŠENÍ CENY ZP'!P51)</f>
        <v/>
      </c>
      <c r="Q50" s="84" t="str">
        <f>IF(LEN('MEZIROČNÍ NAVÝŠENÍ CENY ZP'!Q51)&gt;0,UPPER(SUBSTITUTE('MEZIROČNÍ NAVÝŠENÍ CENY ZP'!Q51,CHAR(10),"")),"")</f>
        <v/>
      </c>
      <c r="R50" s="84" t="str">
        <f>IF(LEN('MEZIROČNÍ NAVÝŠENÍ CENY ZP'!R51)&gt;0,UPPER(SUBSTITUTE('MEZIROČNÍ NAVÝŠENÍ CENY ZP'!R51,CHAR(10),"")),"")</f>
        <v/>
      </c>
    </row>
    <row r="51" spans="1:18" x14ac:dyDescent="0.25">
      <c r="A51" s="55" t="str">
        <f t="shared" si="0"/>
        <v/>
      </c>
      <c r="B51" s="44" t="str">
        <f>IF(LEN('MEZIROČNÍ NAVÝŠENÍ CENY ZP'!B52)&gt;0,UPPER(SUBSTITUTE('MEZIROČNÍ NAVÝŠENÍ CENY ZP'!B52,CHAR(10),"")),"")</f>
        <v/>
      </c>
      <c r="C51" s="44" t="str">
        <f>IF(LEN('MEZIROČNÍ NAVÝŠENÍ CENY ZP'!C52)&gt;0,SUBSTITUTE('MEZIROČNÍ NAVÝŠENÍ CENY ZP'!C52,CHAR(10),""),"")</f>
        <v/>
      </c>
      <c r="D51" s="44" t="str">
        <f>IF(LEN('MEZIROČNÍ NAVÝŠENÍ CENY ZP'!D52)&gt;0,UPPER(SUBSTITUTE('MEZIROČNÍ NAVÝŠENÍ CENY ZP'!D52,CHAR(10),"")),"")</f>
        <v/>
      </c>
      <c r="E51" s="44" t="str">
        <f>IF(LEN('MEZIROČNÍ NAVÝŠENÍ CENY ZP'!E52)&gt;0,UPPER(SUBSTITUTE('MEZIROČNÍ NAVÝŠENÍ CENY ZP'!E52,CHAR(10),"")),"")</f>
        <v/>
      </c>
      <c r="F51" s="44" t="str">
        <f>IF(LEN('MEZIROČNÍ NAVÝŠENÍ CENY ZP'!F52)&gt;0,UPPER(SUBSTITUTE('MEZIROČNÍ NAVÝŠENÍ CENY ZP'!F52,CHAR(10),"")),"")</f>
        <v/>
      </c>
      <c r="G51" s="44" t="str">
        <f>IF(LEN('MEZIROČNÍ NAVÝŠENÍ CENY ZP'!G52)&gt;0,UPPER(SUBSTITUTE('MEZIROČNÍ NAVÝŠENÍ CENY ZP'!G52,CHAR(10),"")),"")</f>
        <v/>
      </c>
      <c r="H51" s="44" t="str">
        <f>IF(LEN('MEZIROČNÍ NAVÝŠENÍ CENY ZP'!H52)&gt;0,UPPER(SUBSTITUTE('MEZIROČNÍ NAVÝŠENÍ CENY ZP'!H52,CHAR(10),"")),"")</f>
        <v/>
      </c>
      <c r="I51" s="44" t="str">
        <f>IF(LEN('MEZIROČNÍ NAVÝŠENÍ CENY ZP'!J52)&gt;0,UPPER(SUBSTITUTE('MEZIROČNÍ NAVÝŠENÍ CENY ZP'!J52,CHAR(10),"")),"")</f>
        <v/>
      </c>
      <c r="J51" s="44" t="str">
        <f>IF(LEN('MEZIROČNÍ NAVÝŠENÍ CENY ZP'!K52)&gt;0,UPPER(SUBSTITUTE('MEZIROČNÍ NAVÝŠENÍ CENY ZP'!K52,CHAR(10),"")),"")</f>
        <v/>
      </c>
      <c r="K51" s="44" t="str">
        <f>IF(LEN('MEZIROČNÍ NAVÝŠENÍ CENY ZP'!I52)&gt;0,UPPER(SUBSTITUTE('MEZIROČNÍ NAVÝŠENÍ CENY ZP'!I52,CHAR(10),"")),"")</f>
        <v/>
      </c>
      <c r="L51" s="44" t="str">
        <f>IF(LEN('MEZIROČNÍ NAVÝŠENÍ CENY ZP'!L52)&gt;0,UPPER(SUBSTITUTE('MEZIROČNÍ NAVÝŠENÍ CENY ZP'!L52,CHAR(10),"")),"")</f>
        <v/>
      </c>
      <c r="M51" s="70" t="str">
        <f>IF(LEN('MEZIROČNÍ NAVÝŠENÍ CENY ZP'!M52)&gt;0,UPPER(SUBSTITUTE('MEZIROČNÍ NAVÝŠENÍ CENY ZP'!M52,CHAR(10),"")),"")</f>
        <v/>
      </c>
      <c r="N51" s="112" t="str">
        <f>IF('MEZIROČNÍ NAVÝŠENÍ CENY ZP'!N52="","",'MEZIROČNÍ NAVÝŠENÍ CENY ZP'!N52)</f>
        <v/>
      </c>
      <c r="O51" s="96" t="str">
        <f>IF('MEZIROČNÍ NAVÝŠENÍ CENY ZP'!O52="","",'MEZIROČNÍ NAVÝŠENÍ CENY ZP'!O52)</f>
        <v/>
      </c>
      <c r="P51" s="96" t="str">
        <f>IF('MEZIROČNÍ NAVÝŠENÍ CENY ZP'!P52="","",'MEZIROČNÍ NAVÝŠENÍ CENY ZP'!P52)</f>
        <v/>
      </c>
      <c r="Q51" s="84" t="str">
        <f>IF(LEN('MEZIROČNÍ NAVÝŠENÍ CENY ZP'!Q52)&gt;0,UPPER(SUBSTITUTE('MEZIROČNÍ NAVÝŠENÍ CENY ZP'!Q52,CHAR(10),"")),"")</f>
        <v/>
      </c>
      <c r="R51" s="84" t="str">
        <f>IF(LEN('MEZIROČNÍ NAVÝŠENÍ CENY ZP'!R52)&gt;0,UPPER(SUBSTITUTE('MEZIROČNÍ NAVÝŠENÍ CENY ZP'!R52,CHAR(10),"")),"")</f>
        <v/>
      </c>
    </row>
    <row r="52" spans="1:18" x14ac:dyDescent="0.25">
      <c r="A52" s="55" t="str">
        <f t="shared" si="0"/>
        <v/>
      </c>
      <c r="B52" s="44" t="str">
        <f>IF(LEN('MEZIROČNÍ NAVÝŠENÍ CENY ZP'!B53)&gt;0,UPPER(SUBSTITUTE('MEZIROČNÍ NAVÝŠENÍ CENY ZP'!B53,CHAR(10),"")),"")</f>
        <v/>
      </c>
      <c r="C52" s="44" t="str">
        <f>IF(LEN('MEZIROČNÍ NAVÝŠENÍ CENY ZP'!C53)&gt;0,SUBSTITUTE('MEZIROČNÍ NAVÝŠENÍ CENY ZP'!C53,CHAR(10),""),"")</f>
        <v/>
      </c>
      <c r="D52" s="44" t="str">
        <f>IF(LEN('MEZIROČNÍ NAVÝŠENÍ CENY ZP'!D53)&gt;0,UPPER(SUBSTITUTE('MEZIROČNÍ NAVÝŠENÍ CENY ZP'!D53,CHAR(10),"")),"")</f>
        <v/>
      </c>
      <c r="E52" s="44" t="str">
        <f>IF(LEN('MEZIROČNÍ NAVÝŠENÍ CENY ZP'!E53)&gt;0,UPPER(SUBSTITUTE('MEZIROČNÍ NAVÝŠENÍ CENY ZP'!E53,CHAR(10),"")),"")</f>
        <v/>
      </c>
      <c r="F52" s="44" t="str">
        <f>IF(LEN('MEZIROČNÍ NAVÝŠENÍ CENY ZP'!F53)&gt;0,UPPER(SUBSTITUTE('MEZIROČNÍ NAVÝŠENÍ CENY ZP'!F53,CHAR(10),"")),"")</f>
        <v/>
      </c>
      <c r="G52" s="44" t="str">
        <f>IF(LEN('MEZIROČNÍ NAVÝŠENÍ CENY ZP'!G53)&gt;0,UPPER(SUBSTITUTE('MEZIROČNÍ NAVÝŠENÍ CENY ZP'!G53,CHAR(10),"")),"")</f>
        <v/>
      </c>
      <c r="H52" s="44" t="str">
        <f>IF(LEN('MEZIROČNÍ NAVÝŠENÍ CENY ZP'!H53)&gt;0,UPPER(SUBSTITUTE('MEZIROČNÍ NAVÝŠENÍ CENY ZP'!H53,CHAR(10),"")),"")</f>
        <v/>
      </c>
      <c r="I52" s="44" t="str">
        <f>IF(LEN('MEZIROČNÍ NAVÝŠENÍ CENY ZP'!J53)&gt;0,UPPER(SUBSTITUTE('MEZIROČNÍ NAVÝŠENÍ CENY ZP'!J53,CHAR(10),"")),"")</f>
        <v/>
      </c>
      <c r="J52" s="44" t="str">
        <f>IF(LEN('MEZIROČNÍ NAVÝŠENÍ CENY ZP'!K53)&gt;0,UPPER(SUBSTITUTE('MEZIROČNÍ NAVÝŠENÍ CENY ZP'!K53,CHAR(10),"")),"")</f>
        <v/>
      </c>
      <c r="K52" s="44" t="str">
        <f>IF(LEN('MEZIROČNÍ NAVÝŠENÍ CENY ZP'!I53)&gt;0,UPPER(SUBSTITUTE('MEZIROČNÍ NAVÝŠENÍ CENY ZP'!I53,CHAR(10),"")),"")</f>
        <v/>
      </c>
      <c r="L52" s="44" t="str">
        <f>IF(LEN('MEZIROČNÍ NAVÝŠENÍ CENY ZP'!L53)&gt;0,UPPER(SUBSTITUTE('MEZIROČNÍ NAVÝŠENÍ CENY ZP'!L53,CHAR(10),"")),"")</f>
        <v/>
      </c>
      <c r="M52" s="70" t="str">
        <f>IF(LEN('MEZIROČNÍ NAVÝŠENÍ CENY ZP'!M53)&gt;0,UPPER(SUBSTITUTE('MEZIROČNÍ NAVÝŠENÍ CENY ZP'!M53,CHAR(10),"")),"")</f>
        <v/>
      </c>
      <c r="N52" s="112" t="str">
        <f>IF('MEZIROČNÍ NAVÝŠENÍ CENY ZP'!N53="","",'MEZIROČNÍ NAVÝŠENÍ CENY ZP'!N53)</f>
        <v/>
      </c>
      <c r="O52" s="96" t="str">
        <f>IF('MEZIROČNÍ NAVÝŠENÍ CENY ZP'!O53="","",'MEZIROČNÍ NAVÝŠENÍ CENY ZP'!O53)</f>
        <v/>
      </c>
      <c r="P52" s="96" t="str">
        <f>IF('MEZIROČNÍ NAVÝŠENÍ CENY ZP'!P53="","",'MEZIROČNÍ NAVÝŠENÍ CENY ZP'!P53)</f>
        <v/>
      </c>
      <c r="Q52" s="84" t="str">
        <f>IF(LEN('MEZIROČNÍ NAVÝŠENÍ CENY ZP'!Q53)&gt;0,UPPER(SUBSTITUTE('MEZIROČNÍ NAVÝŠENÍ CENY ZP'!Q53,CHAR(10),"")),"")</f>
        <v/>
      </c>
      <c r="R52" s="84" t="str">
        <f>IF(LEN('MEZIROČNÍ NAVÝŠENÍ CENY ZP'!R53)&gt;0,UPPER(SUBSTITUTE('MEZIROČNÍ NAVÝŠENÍ CENY ZP'!R53,CHAR(10),"")),"")</f>
        <v/>
      </c>
    </row>
  </sheetData>
  <sheetProtection algorithmName="SHA-512" hashValue="8M4cnLkvLuHVgtE+v88nyY1bXULvzYhmcuppFlmiE5Nxe+LylRHKKSMp8Lqt4Wxl8st6ho5UfaGRUIRDxj+W5w==" saltValue="lT0QyhwP5BjCA9vUmqyQYQ==" spinCount="100000" sheet="1" objects="1" scenarios="1" formatColumns="0" formatRows="0"/>
  <phoneticPr fontId="19" type="noConversion"/>
  <conditionalFormatting sqref="R3:R52">
    <cfRule type="containsText" dxfId="5" priority="2" stopIfTrue="1" operator="containsText" text="NEPRAVDA">
      <formula>NOT(ISERROR(SEARCH("NEPRAVDA",R3)))</formula>
    </cfRule>
    <cfRule type="containsText" dxfId="4" priority="3" stopIfTrue="1" operator="containsText" text="PRAVDA">
      <formula>NOT(ISERROR(SEARCH("PRAVDA",R3)))</formula>
    </cfRule>
  </conditionalFormatting>
  <conditionalFormatting sqref="L3:P52">
    <cfRule type="containsText" dxfId="3" priority="4" stopIfTrue="1" operator="containsText" text="CHYBÍ DPH!!!">
      <formula>NOT(ISERROR(SEARCH("CHYBÍ DPH!!!",L3)))</formula>
    </cfRule>
  </conditionalFormatting>
  <conditionalFormatting sqref="B3:R52">
    <cfRule type="containsBlanks" dxfId="2" priority="5" stopIfTrue="1">
      <formula>LEN(TRIM(B3))=0</formula>
    </cfRule>
  </conditionalFormatting>
  <conditionalFormatting sqref="M3:N52">
    <cfRule type="containsText" dxfId="1" priority="1" stopIfTrue="1" operator="containsText" text="CHYBA V MFC">
      <formula>NOT(ISERROR(SEARCH("CHYBA V MFC",M3)))</formula>
    </cfRule>
  </conditionalFormatting>
  <pageMargins left="0.70866141732283472" right="0.70866141732283472" top="0.78740157480314965" bottom="0.78740157480314965" header="0.31496062992125984" footer="0.31496062992125984"/>
  <pageSetup paperSize="9" scale="3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9">
    <tabColor rgb="FF92D050"/>
  </sheetPr>
  <dimension ref="A1:BE53"/>
  <sheetViews>
    <sheetView zoomScale="91" zoomScaleNormal="91" workbookViewId="0">
      <selection activeCell="A5" sqref="A5"/>
    </sheetView>
  </sheetViews>
  <sheetFormatPr defaultColWidth="9.28515625" defaultRowHeight="15" x14ac:dyDescent="0.25"/>
  <cols>
    <col min="1" max="1" width="3.42578125" customWidth="1"/>
    <col min="2" max="2" width="9.85546875" bestFit="1" customWidth="1"/>
    <col min="3" max="3" width="18" customWidth="1"/>
    <col min="4" max="5" width="20.7109375" customWidth="1"/>
    <col min="6" max="6" width="17" bestFit="1" customWidth="1"/>
    <col min="7" max="7" width="45.85546875" customWidth="1"/>
    <col min="8" max="8" width="20.7109375" customWidth="1"/>
    <col min="9" max="9" width="21.28515625" customWidth="1"/>
    <col min="10" max="30" width="13.5703125" customWidth="1"/>
    <col min="32" max="32" width="18.5703125" bestFit="1" customWidth="1"/>
    <col min="33" max="33" width="10.85546875" bestFit="1" customWidth="1"/>
  </cols>
  <sheetData>
    <row r="1" spans="1:57" ht="27" thickBot="1" x14ac:dyDescent="0.3">
      <c r="A1" s="32"/>
      <c r="B1" s="30"/>
      <c r="C1" s="32" t="s">
        <v>2140</v>
      </c>
      <c r="D1" s="30"/>
      <c r="E1" s="30"/>
      <c r="F1" s="30"/>
      <c r="G1" s="30"/>
      <c r="H1" s="30"/>
      <c r="I1" s="30"/>
      <c r="J1" s="30"/>
      <c r="K1" s="30"/>
      <c r="L1" s="30"/>
      <c r="M1" s="30"/>
      <c r="N1" s="30"/>
      <c r="O1" s="30"/>
      <c r="P1" s="30"/>
      <c r="Q1" s="30"/>
      <c r="R1" s="30"/>
      <c r="S1" s="30"/>
      <c r="T1" s="30"/>
      <c r="U1" s="30" t="s">
        <v>2216</v>
      </c>
      <c r="V1" s="30" t="s">
        <v>2216</v>
      </c>
      <c r="W1" s="30" t="s">
        <v>2216</v>
      </c>
      <c r="X1" s="30" t="s">
        <v>2216</v>
      </c>
      <c r="Y1" s="30" t="s">
        <v>2216</v>
      </c>
      <c r="Z1" s="30" t="s">
        <v>2216</v>
      </c>
      <c r="AA1" s="30" t="s">
        <v>2216</v>
      </c>
      <c r="AB1" s="30" t="s">
        <v>2216</v>
      </c>
      <c r="AC1" s="30" t="s">
        <v>2216</v>
      </c>
      <c r="AD1" s="30" t="s">
        <v>2216</v>
      </c>
      <c r="AE1" s="30" t="s">
        <v>2216</v>
      </c>
      <c r="AF1" s="30" t="s">
        <v>2216</v>
      </c>
      <c r="AG1" s="30" t="s">
        <v>2216</v>
      </c>
      <c r="AH1" s="30" t="s">
        <v>2216</v>
      </c>
      <c r="AI1" s="30" t="s">
        <v>2216</v>
      </c>
      <c r="AJ1" s="30" t="s">
        <v>2216</v>
      </c>
      <c r="AK1" s="30" t="s">
        <v>2216</v>
      </c>
      <c r="AL1" s="30" t="s">
        <v>2216</v>
      </c>
      <c r="AM1" s="30" t="s">
        <v>2216</v>
      </c>
      <c r="AN1" s="30" t="s">
        <v>2216</v>
      </c>
      <c r="AO1" s="30" t="s">
        <v>2216</v>
      </c>
      <c r="AP1" s="30" t="s">
        <v>2216</v>
      </c>
      <c r="AQ1" s="30" t="s">
        <v>2216</v>
      </c>
      <c r="AR1" s="30" t="s">
        <v>2216</v>
      </c>
      <c r="AS1" s="30" t="s">
        <v>2216</v>
      </c>
      <c r="AT1" s="30" t="s">
        <v>2216</v>
      </c>
      <c r="AU1" s="30" t="s">
        <v>2216</v>
      </c>
      <c r="AV1" s="30" t="s">
        <v>2216</v>
      </c>
      <c r="AW1" s="30" t="s">
        <v>2216</v>
      </c>
      <c r="AX1" s="30" t="s">
        <v>2216</v>
      </c>
      <c r="AY1" s="30" t="s">
        <v>2216</v>
      </c>
      <c r="AZ1" s="30" t="s">
        <v>2216</v>
      </c>
      <c r="BA1" s="30" t="s">
        <v>2216</v>
      </c>
      <c r="BB1" s="30" t="s">
        <v>2216</v>
      </c>
      <c r="BC1" s="30" t="s">
        <v>2216</v>
      </c>
      <c r="BD1" s="30" t="s">
        <v>2216</v>
      </c>
      <c r="BE1" s="30" t="s">
        <v>2216</v>
      </c>
    </row>
    <row r="2" spans="1:57" ht="19.5" thickBot="1" x14ac:dyDescent="0.3">
      <c r="A2" s="31"/>
      <c r="B2" s="31"/>
      <c r="C2" s="47" t="s">
        <v>2145</v>
      </c>
      <c r="D2" s="31"/>
      <c r="E2" s="31"/>
      <c r="F2" s="31"/>
      <c r="G2" s="31"/>
      <c r="H2" s="31"/>
      <c r="I2" s="31"/>
      <c r="J2" s="30"/>
      <c r="K2" s="30"/>
      <c r="L2" s="30"/>
      <c r="M2" s="30"/>
      <c r="N2" s="30"/>
      <c r="O2" s="30"/>
      <c r="P2" s="30"/>
      <c r="Q2" s="30"/>
      <c r="R2" s="30"/>
      <c r="S2" s="30"/>
      <c r="T2" s="30"/>
      <c r="U2" s="54" t="s">
        <v>2138</v>
      </c>
      <c r="V2" s="54" t="s">
        <v>2138</v>
      </c>
      <c r="W2" s="54" t="s">
        <v>2138</v>
      </c>
      <c r="X2" s="54" t="s">
        <v>2138</v>
      </c>
      <c r="Y2" s="54" t="s">
        <v>2138</v>
      </c>
      <c r="Z2" s="54" t="s">
        <v>2138</v>
      </c>
      <c r="AA2" s="54" t="s">
        <v>2138</v>
      </c>
      <c r="AB2" s="54" t="s">
        <v>2138</v>
      </c>
      <c r="AC2" s="54" t="s">
        <v>2138</v>
      </c>
      <c r="AD2" s="54" t="s">
        <v>2138</v>
      </c>
      <c r="AE2" s="137"/>
      <c r="AF2" s="137"/>
      <c r="AG2" s="137"/>
      <c r="AH2" s="137"/>
      <c r="AI2" s="137"/>
      <c r="AJ2" s="137"/>
      <c r="AK2" s="137"/>
      <c r="AL2" s="137"/>
      <c r="AM2" s="137"/>
      <c r="AN2" s="137"/>
      <c r="AO2" s="137"/>
      <c r="AP2" s="137"/>
      <c r="AQ2" s="137"/>
      <c r="AR2" s="137"/>
      <c r="AS2" s="137"/>
      <c r="AT2" s="137"/>
      <c r="AU2" s="137"/>
      <c r="AV2" s="138" t="s">
        <v>2217</v>
      </c>
      <c r="AW2" s="137"/>
      <c r="AX2" s="137"/>
      <c r="AY2" s="138" t="s">
        <v>2217</v>
      </c>
      <c r="AZ2" s="137"/>
      <c r="BA2" s="137"/>
      <c r="BB2" s="137"/>
      <c r="BC2" s="137"/>
      <c r="BD2" s="137"/>
      <c r="BE2" s="137"/>
    </row>
    <row r="3" spans="1:57" s="1" customFormat="1" ht="30.75" thickBot="1" x14ac:dyDescent="0.3">
      <c r="A3" s="5"/>
      <c r="B3" s="5" t="s">
        <v>3</v>
      </c>
      <c r="C3" s="5" t="s">
        <v>0</v>
      </c>
      <c r="D3" s="5" t="s">
        <v>2155</v>
      </c>
      <c r="E3" s="5" t="s">
        <v>2156</v>
      </c>
      <c r="F3" s="5" t="s">
        <v>2154</v>
      </c>
      <c r="G3" s="5" t="s">
        <v>2175</v>
      </c>
      <c r="H3" s="5" t="s">
        <v>2157</v>
      </c>
      <c r="I3" s="51" t="s">
        <v>1</v>
      </c>
      <c r="J3" s="5" t="s">
        <v>2162</v>
      </c>
      <c r="K3" s="5" t="s">
        <v>2163</v>
      </c>
      <c r="L3" s="5" t="s">
        <v>2164</v>
      </c>
      <c r="M3" s="5" t="s">
        <v>2165</v>
      </c>
      <c r="N3" s="5" t="s">
        <v>2166</v>
      </c>
      <c r="O3" s="5" t="s">
        <v>2167</v>
      </c>
      <c r="P3" s="5" t="s">
        <v>2168</v>
      </c>
      <c r="Q3" s="5" t="s">
        <v>2169</v>
      </c>
      <c r="R3" s="5" t="s">
        <v>2170</v>
      </c>
      <c r="S3" s="5" t="s">
        <v>2171</v>
      </c>
      <c r="T3" s="5" t="s">
        <v>2187</v>
      </c>
      <c r="U3" s="53" t="s">
        <v>2162</v>
      </c>
      <c r="V3" s="53" t="s">
        <v>2163</v>
      </c>
      <c r="W3" s="53" t="s">
        <v>2164</v>
      </c>
      <c r="X3" s="53" t="s">
        <v>2165</v>
      </c>
      <c r="Y3" s="53" t="s">
        <v>2166</v>
      </c>
      <c r="Z3" s="53" t="s">
        <v>2167</v>
      </c>
      <c r="AA3" s="53" t="s">
        <v>2168</v>
      </c>
      <c r="AB3" s="53" t="s">
        <v>2169</v>
      </c>
      <c r="AC3" s="53" t="s">
        <v>2170</v>
      </c>
      <c r="AD3" s="53" t="s">
        <v>2171</v>
      </c>
      <c r="AE3" s="133" t="s">
        <v>2190</v>
      </c>
      <c r="AF3" s="133" t="s">
        <v>2200</v>
      </c>
      <c r="AG3" s="134" t="s">
        <v>2210</v>
      </c>
      <c r="AH3" s="134" t="s">
        <v>2201</v>
      </c>
      <c r="AI3" s="134" t="s">
        <v>2191</v>
      </c>
      <c r="AJ3" s="135" t="s">
        <v>2202</v>
      </c>
      <c r="AK3" s="135" t="s">
        <v>2192</v>
      </c>
      <c r="AL3" s="135" t="s">
        <v>2193</v>
      </c>
      <c r="AM3" s="135" t="s">
        <v>2203</v>
      </c>
      <c r="AN3" s="136" t="s">
        <v>2194</v>
      </c>
      <c r="AO3" s="135" t="s">
        <v>2204</v>
      </c>
      <c r="AP3" s="135" t="s">
        <v>2195</v>
      </c>
      <c r="AQ3" s="135" t="s">
        <v>2205</v>
      </c>
      <c r="AR3" s="135" t="s">
        <v>2196</v>
      </c>
      <c r="AS3" s="135" t="s">
        <v>2206</v>
      </c>
      <c r="AT3" s="100" t="s">
        <v>2211</v>
      </c>
      <c r="AU3" s="100" t="s">
        <v>2214</v>
      </c>
      <c r="AV3" s="100" t="s">
        <v>2218</v>
      </c>
      <c r="AW3" s="100" t="s">
        <v>2212</v>
      </c>
      <c r="AX3" s="100" t="s">
        <v>2215</v>
      </c>
      <c r="AY3" s="100" t="s">
        <v>2213</v>
      </c>
      <c r="AZ3" s="135" t="s">
        <v>2197</v>
      </c>
      <c r="BA3" s="135" t="s">
        <v>2207</v>
      </c>
      <c r="BB3" s="135" t="s">
        <v>2198</v>
      </c>
      <c r="BC3" s="135" t="s">
        <v>2208</v>
      </c>
      <c r="BD3" s="135" t="s">
        <v>2199</v>
      </c>
      <c r="BE3" s="135" t="s">
        <v>2209</v>
      </c>
    </row>
    <row r="4" spans="1:57" s="38" customFormat="1" ht="45" x14ac:dyDescent="0.25">
      <c r="A4" s="55">
        <v>1</v>
      </c>
      <c r="B4" s="116" t="str">
        <f>IF(LEN('ZMĚNY ZP OSTATNÍ'!B4)&gt;0,UPPER(SUBSTITUTE('ZMĚNY ZP OSTATNÍ'!B4,CHAR(10),"")),"")</f>
        <v/>
      </c>
      <c r="C4" s="116" t="str">
        <f>IF(LEN('ZMĚNY ZP OSTATNÍ'!C4)&gt;0,SUBSTITUTE('ZMĚNY ZP OSTATNÍ'!C4,CHAR(10),""),"")</f>
        <v/>
      </c>
      <c r="D4" s="116" t="str">
        <f>IF(LEN('ZMĚNY ZP OSTATNÍ'!D4)&gt;0,UPPER(SUBSTITUTE('ZMĚNY ZP OSTATNÍ'!D4,CHAR(10),"")),"")</f>
        <v/>
      </c>
      <c r="E4" s="116" t="str">
        <f>IF(LEN('ZMĚNY ZP OSTATNÍ'!E4)&gt;0,UPPER(SUBSTITUTE('ZMĚNY ZP OSTATNÍ'!E4,CHAR(10),"")),"")</f>
        <v/>
      </c>
      <c r="F4" s="116" t="str">
        <f>IF(LEN('ZMĚNY ZP OSTATNÍ'!F4)&gt;0,UPPER(SUBSTITUTE('ZMĚNY ZP OSTATNÍ'!F4,CHAR(10),"")),"")</f>
        <v/>
      </c>
      <c r="G4" s="116" t="str">
        <f>IF(LEN('ZMĚNY ZP OSTATNÍ'!G4)&gt;0,UPPER(SUBSTITUTE('ZMĚNY ZP OSTATNÍ'!G4,CHAR(10),"")),"")</f>
        <v/>
      </c>
      <c r="H4" s="116" t="str">
        <f>IF(LEN('ZMĚNY ZP OSTATNÍ'!H4)&gt;0,UPPER(SUBSTITUTE('ZMĚNY ZP OSTATNÍ'!H4,CHAR(10),"")),"")</f>
        <v/>
      </c>
      <c r="I4" s="116" t="str">
        <f>IF(LEN('ZMĚNY ZP OSTATNÍ'!I4)&gt;0,UPPER(SUBSTITUTE('ZMĚNY ZP OSTATNÍ'!I4,CHAR(10),"")),"")</f>
        <v/>
      </c>
      <c r="J4" s="116" t="str">
        <f>IF(LEN('ZMĚNY ZP OSTATNÍ'!J4)&gt;0,UPPER(SUBSTITUTE('ZMĚNY ZP OSTATNÍ'!J4,CHAR(10),"")),"")</f>
        <v/>
      </c>
      <c r="K4" s="116" t="str">
        <f>IF(LEN('ZMĚNY ZP OSTATNÍ'!K4)&gt;0,UPPER(SUBSTITUTE('ZMĚNY ZP OSTATNÍ'!K4,CHAR(10),"")),"")</f>
        <v/>
      </c>
      <c r="L4" s="116" t="str">
        <f>IF(LEN('ZMĚNY ZP OSTATNÍ'!L4)&gt;0,UPPER(SUBSTITUTE('ZMĚNY ZP OSTATNÍ'!L4,CHAR(10),"")),"")</f>
        <v/>
      </c>
      <c r="M4" s="116" t="str">
        <f>IF(LEN('ZMĚNY ZP OSTATNÍ'!M4)&gt;0,UPPER(SUBSTITUTE('ZMĚNY ZP OSTATNÍ'!M4,CHAR(10),"")),"")</f>
        <v/>
      </c>
      <c r="N4" s="116" t="str">
        <f>IF(LEN('ZMĚNY ZP OSTATNÍ'!N4)&gt;0,UPPER(SUBSTITUTE('ZMĚNY ZP OSTATNÍ'!N4,CHAR(10),"")),"")</f>
        <v/>
      </c>
      <c r="O4" s="116" t="str">
        <f>IF(LEN('ZMĚNY ZP OSTATNÍ'!O4)&gt;0,UPPER(SUBSTITUTE('ZMĚNY ZP OSTATNÍ'!O4,CHAR(10),"")),"")</f>
        <v/>
      </c>
      <c r="P4" s="116" t="str">
        <f>IF(LEN('ZMĚNY ZP OSTATNÍ'!P4)&gt;0,UPPER(SUBSTITUTE('ZMĚNY ZP OSTATNÍ'!P4,CHAR(10),"")),"")</f>
        <v/>
      </c>
      <c r="Q4" s="116" t="str">
        <f>IF(LEN('ZMĚNY ZP OSTATNÍ'!Q4)&gt;0,UPPER(SUBSTITUTE('ZMĚNY ZP OSTATNÍ'!Q4,CHAR(10),"")),"")</f>
        <v/>
      </c>
      <c r="R4" s="116" t="str">
        <f>IF(LEN('ZMĚNY ZP OSTATNÍ'!R4)&gt;0,UPPER(SUBSTITUTE('ZMĚNY ZP OSTATNÍ'!R4,CHAR(10),"")),"")</f>
        <v/>
      </c>
      <c r="S4" s="116" t="str">
        <f>IF(LEN('ZMĚNY ZP OSTATNÍ'!S4)&gt;0,UPPER(SUBSTITUTE('ZMĚNY ZP OSTATNÍ'!S4,CHAR(10),"")),"")</f>
        <v/>
      </c>
      <c r="T4" s="117" t="str">
        <f>IF('ZMĚNY ZP OSTATNÍ'!T4="","",'ZMĚNY ZP OSTATNÍ'!T4)</f>
        <v/>
      </c>
      <c r="U4" s="116" t="str">
        <f>IF(LEN('ZMĚNY ZP OSTATNÍ'!U4)&gt;0,UPPER(SUBSTITUTE('ZMĚNY ZP OSTATNÍ'!U4,CHAR(10),"")),"")</f>
        <v/>
      </c>
      <c r="V4" s="116" t="str">
        <f>IF(LEN('ZMĚNY ZP OSTATNÍ'!V4)&gt;0,UPPER(SUBSTITUTE('ZMĚNY ZP OSTATNÍ'!V4,CHAR(10),"")),"")</f>
        <v/>
      </c>
      <c r="W4" s="116" t="str">
        <f>IF(LEN('ZMĚNY ZP OSTATNÍ'!W4)&gt;0,UPPER(SUBSTITUTE('ZMĚNY ZP OSTATNÍ'!W4,CHAR(10),"")),"")</f>
        <v/>
      </c>
      <c r="X4" s="116" t="str">
        <f>IF(LEN('ZMĚNY ZP OSTATNÍ'!X4)&gt;0,UPPER(SUBSTITUTE('ZMĚNY ZP OSTATNÍ'!X4,CHAR(10),"")),"")</f>
        <v/>
      </c>
      <c r="Y4" s="116" t="str">
        <f>IF(LEN('ZMĚNY ZP OSTATNÍ'!Y4)&gt;0,UPPER(SUBSTITUTE('ZMĚNY ZP OSTATNÍ'!Y4,CHAR(10),"")),"")</f>
        <v/>
      </c>
      <c r="Z4" s="116" t="str">
        <f>IF(LEN('ZMĚNY ZP OSTATNÍ'!Z4)&gt;0,UPPER(SUBSTITUTE('ZMĚNY ZP OSTATNÍ'!Z4,CHAR(10),"")),"")</f>
        <v/>
      </c>
      <c r="AA4" s="116" t="str">
        <f>IF(LEN('ZMĚNY ZP OSTATNÍ'!AA4)&gt;0,UPPER(SUBSTITUTE('ZMĚNY ZP OSTATNÍ'!AA4,CHAR(10),"")),"")</f>
        <v/>
      </c>
      <c r="AB4" s="116" t="str">
        <f>IF(LEN('ZMĚNY ZP OSTATNÍ'!AB4)&gt;0,UPPER(SUBSTITUTE('ZMĚNY ZP OSTATNÍ'!AB4,CHAR(10),"")),"")</f>
        <v/>
      </c>
      <c r="AC4" s="116" t="str">
        <f>IF(LEN('ZMĚNY ZP OSTATNÍ'!AC4)&gt;0,UPPER(SUBSTITUTE('ZMĚNY ZP OSTATNÍ'!AC4,CHAR(10),"")),"")</f>
        <v/>
      </c>
      <c r="AD4" s="116" t="str">
        <f>IF(LEN('ZMĚNY ZP OSTATNÍ'!AD4)&gt;0,UPPER(SUBSTITUTE('ZMĚNY ZP OSTATNÍ'!AD4,CHAR(10),"")),"")</f>
        <v/>
      </c>
      <c r="AE4" s="144" t="str">
        <f t="shared" ref="AE4:AY4" si="0">MID(_xlfn.IFNA(HLOOKUP(AE$3&amp;"*",$U4:$AD4,1,0),""),LEN(AE$3)+4,100000)</f>
        <v/>
      </c>
      <c r="AF4" s="144" t="str">
        <f t="shared" si="0"/>
        <v/>
      </c>
      <c r="AG4" s="144" t="str">
        <f t="shared" si="0"/>
        <v/>
      </c>
      <c r="AH4" s="144" t="str">
        <f t="shared" si="0"/>
        <v/>
      </c>
      <c r="AI4" s="144" t="str">
        <f t="shared" si="0"/>
        <v/>
      </c>
      <c r="AJ4" s="144" t="str">
        <f t="shared" si="0"/>
        <v/>
      </c>
      <c r="AK4" s="144" t="str">
        <f t="shared" si="0"/>
        <v/>
      </c>
      <c r="AL4" s="144" t="str">
        <f t="shared" si="0"/>
        <v/>
      </c>
      <c r="AM4" s="144" t="str">
        <f t="shared" si="0"/>
        <v/>
      </c>
      <c r="AN4" s="144" t="str">
        <f t="shared" si="0"/>
        <v/>
      </c>
      <c r="AO4" s="144" t="str">
        <f t="shared" si="0"/>
        <v/>
      </c>
      <c r="AP4" s="144" t="str">
        <f t="shared" si="0"/>
        <v/>
      </c>
      <c r="AQ4" s="144" t="str">
        <f t="shared" si="0"/>
        <v/>
      </c>
      <c r="AR4" s="144" t="str">
        <f t="shared" si="0"/>
        <v/>
      </c>
      <c r="AS4" s="144" t="str">
        <f t="shared" si="0"/>
        <v/>
      </c>
      <c r="AT4" s="144" t="str">
        <f t="shared" si="0"/>
        <v/>
      </c>
      <c r="AU4" s="144" t="str">
        <f t="shared" si="0"/>
        <v/>
      </c>
      <c r="AV4" s="145" t="str">
        <f t="shared" si="0"/>
        <v/>
      </c>
      <c r="AW4" s="144" t="str">
        <f t="shared" si="0"/>
        <v/>
      </c>
      <c r="AX4" s="144" t="str">
        <f t="shared" si="0"/>
        <v/>
      </c>
      <c r="AY4" s="145" t="str">
        <f t="shared" si="0"/>
        <v/>
      </c>
      <c r="AZ4" s="144" t="str">
        <f t="shared" ref="AZ4:BE4" si="1">MID(_xlfn.IFNA(HLOOKUP(AZ$3&amp;"*",$U4:$AD4,1,0),""),LEN(AZ$3)+4,100000)</f>
        <v/>
      </c>
      <c r="BA4" s="144" t="str">
        <f t="shared" si="1"/>
        <v/>
      </c>
      <c r="BB4" s="144" t="str">
        <f t="shared" si="1"/>
        <v/>
      </c>
      <c r="BC4" s="144" t="str">
        <f t="shared" si="1"/>
        <v/>
      </c>
      <c r="BD4" s="144" t="str">
        <f t="shared" si="1"/>
        <v/>
      </c>
      <c r="BE4" s="144" t="str">
        <f t="shared" si="1"/>
        <v/>
      </c>
    </row>
    <row r="5" spans="1:57" x14ac:dyDescent="0.25">
      <c r="A5" s="55" t="str">
        <f>IF(B5&lt;&gt;"",A4+1,"")</f>
        <v/>
      </c>
      <c r="B5" s="116" t="str">
        <f>IF(LEN('ZMĚNY ZP OSTATNÍ'!B6)&gt;0,UPPER(SUBSTITUTE('ZMĚNY ZP OSTATNÍ'!B6,CHAR(10),"")),"")</f>
        <v/>
      </c>
      <c r="C5" s="116" t="str">
        <f>IF(LEN('ZMĚNY ZP OSTATNÍ'!C6)&gt;0,SUBSTITUTE('ZMĚNY ZP OSTATNÍ'!C6,CHAR(10),""),"")</f>
        <v/>
      </c>
      <c r="D5" s="116" t="str">
        <f>IF(LEN('ZMĚNY ZP OSTATNÍ'!D6)&gt;0,UPPER(SUBSTITUTE('ZMĚNY ZP OSTATNÍ'!D6,CHAR(10),"")),"")</f>
        <v/>
      </c>
      <c r="E5" s="116" t="str">
        <f>IF(LEN('ZMĚNY ZP OSTATNÍ'!E6)&gt;0,UPPER(SUBSTITUTE('ZMĚNY ZP OSTATNÍ'!E6,CHAR(10),"")),"")</f>
        <v/>
      </c>
      <c r="F5" s="116" t="str">
        <f>IF(LEN('ZMĚNY ZP OSTATNÍ'!F6)&gt;0,UPPER(SUBSTITUTE('ZMĚNY ZP OSTATNÍ'!F6,CHAR(10),"")),"")</f>
        <v/>
      </c>
      <c r="G5" s="116" t="str">
        <f>IF(LEN('ZMĚNY ZP OSTATNÍ'!G6)&gt;0,UPPER(SUBSTITUTE('ZMĚNY ZP OSTATNÍ'!G6,CHAR(10),"")),"")</f>
        <v/>
      </c>
      <c r="H5" s="116" t="str">
        <f>IF(LEN('ZMĚNY ZP OSTATNÍ'!H6)&gt;0,UPPER(SUBSTITUTE('ZMĚNY ZP OSTATNÍ'!H6,CHAR(10),"")),"")</f>
        <v/>
      </c>
      <c r="I5" s="116" t="str">
        <f>IF(LEN('ZMĚNY ZP OSTATNÍ'!I6)&gt;0,UPPER(SUBSTITUTE('ZMĚNY ZP OSTATNÍ'!I6,CHAR(10),"")),"")</f>
        <v/>
      </c>
      <c r="J5" s="116" t="str">
        <f>IF(LEN('ZMĚNY ZP OSTATNÍ'!J6)&gt;0,UPPER(SUBSTITUTE('ZMĚNY ZP OSTATNÍ'!J6,CHAR(10),"")),"")</f>
        <v/>
      </c>
      <c r="K5" s="116" t="str">
        <f>IF(LEN('ZMĚNY ZP OSTATNÍ'!K6)&gt;0,UPPER(SUBSTITUTE('ZMĚNY ZP OSTATNÍ'!K6,CHAR(10),"")),"")</f>
        <v/>
      </c>
      <c r="L5" s="116" t="str">
        <f>IF(LEN('ZMĚNY ZP OSTATNÍ'!L6)&gt;0,UPPER(SUBSTITUTE('ZMĚNY ZP OSTATNÍ'!L6,CHAR(10),"")),"")</f>
        <v/>
      </c>
      <c r="M5" s="116" t="str">
        <f>IF(LEN('ZMĚNY ZP OSTATNÍ'!M6)&gt;0,UPPER(SUBSTITUTE('ZMĚNY ZP OSTATNÍ'!M6,CHAR(10),"")),"")</f>
        <v/>
      </c>
      <c r="N5" s="116" t="str">
        <f>IF(LEN('ZMĚNY ZP OSTATNÍ'!N6)&gt;0,UPPER(SUBSTITUTE('ZMĚNY ZP OSTATNÍ'!N6,CHAR(10),"")),"")</f>
        <v/>
      </c>
      <c r="O5" s="116" t="str">
        <f>IF(LEN('ZMĚNY ZP OSTATNÍ'!O6)&gt;0,UPPER(SUBSTITUTE('ZMĚNY ZP OSTATNÍ'!O6,CHAR(10),"")),"")</f>
        <v/>
      </c>
      <c r="P5" s="116" t="str">
        <f>IF(LEN('ZMĚNY ZP OSTATNÍ'!P6)&gt;0,UPPER(SUBSTITUTE('ZMĚNY ZP OSTATNÍ'!P6,CHAR(10),"")),"")</f>
        <v/>
      </c>
      <c r="Q5" s="116" t="str">
        <f>IF(LEN('ZMĚNY ZP OSTATNÍ'!Q6)&gt;0,UPPER(SUBSTITUTE('ZMĚNY ZP OSTATNÍ'!Q6,CHAR(10),"")),"")</f>
        <v/>
      </c>
      <c r="R5" s="116" t="str">
        <f>IF(LEN('ZMĚNY ZP OSTATNÍ'!R6)&gt;0,UPPER(SUBSTITUTE('ZMĚNY ZP OSTATNÍ'!R6,CHAR(10),"")),"")</f>
        <v/>
      </c>
      <c r="S5" s="116" t="str">
        <f>IF(LEN('ZMĚNY ZP OSTATNÍ'!S6)&gt;0,UPPER(SUBSTITUTE('ZMĚNY ZP OSTATNÍ'!S6,CHAR(10),"")),"")</f>
        <v/>
      </c>
      <c r="T5" s="117" t="str">
        <f>IF('ZMĚNY ZP OSTATNÍ'!T6="","",'ZMĚNY ZP OSTATNÍ'!T6)</f>
        <v/>
      </c>
      <c r="U5" s="116" t="str">
        <f>IF(LEN('ZMĚNY ZP OSTATNÍ'!U6)&gt;0,UPPER(SUBSTITUTE('ZMĚNY ZP OSTATNÍ'!U6,CHAR(10),"")),"")</f>
        <v/>
      </c>
      <c r="V5" s="116" t="str">
        <f>IF(LEN('ZMĚNY ZP OSTATNÍ'!V6)&gt;0,UPPER(SUBSTITUTE('ZMĚNY ZP OSTATNÍ'!V6,CHAR(10),"")),"")</f>
        <v/>
      </c>
      <c r="W5" s="116" t="str">
        <f>IF(LEN('ZMĚNY ZP OSTATNÍ'!W6)&gt;0,UPPER(SUBSTITUTE('ZMĚNY ZP OSTATNÍ'!W6,CHAR(10),"")),"")</f>
        <v/>
      </c>
      <c r="X5" s="116" t="str">
        <f>IF(LEN('ZMĚNY ZP OSTATNÍ'!X6)&gt;0,UPPER(SUBSTITUTE('ZMĚNY ZP OSTATNÍ'!X6,CHAR(10),"")),"")</f>
        <v/>
      </c>
      <c r="Y5" s="116" t="str">
        <f>IF(LEN('ZMĚNY ZP OSTATNÍ'!Y6)&gt;0,UPPER(SUBSTITUTE('ZMĚNY ZP OSTATNÍ'!Y6,CHAR(10),"")),"")</f>
        <v/>
      </c>
      <c r="Z5" s="116" t="str">
        <f>IF(LEN('ZMĚNY ZP OSTATNÍ'!Z6)&gt;0,UPPER(SUBSTITUTE('ZMĚNY ZP OSTATNÍ'!Z6,CHAR(10),"")),"")</f>
        <v/>
      </c>
      <c r="AA5" s="116" t="str">
        <f>IF(LEN('ZMĚNY ZP OSTATNÍ'!AA6)&gt;0,UPPER(SUBSTITUTE('ZMĚNY ZP OSTATNÍ'!AA6,CHAR(10),"")),"")</f>
        <v/>
      </c>
      <c r="AB5" s="116" t="str">
        <f>IF(LEN('ZMĚNY ZP OSTATNÍ'!AB6)&gt;0,UPPER(SUBSTITUTE('ZMĚNY ZP OSTATNÍ'!AB6,CHAR(10),"")),"")</f>
        <v/>
      </c>
      <c r="AC5" s="116" t="str">
        <f>IF(LEN('ZMĚNY ZP OSTATNÍ'!AC6)&gt;0,UPPER(SUBSTITUTE('ZMĚNY ZP OSTATNÍ'!AC6,CHAR(10),"")),"")</f>
        <v/>
      </c>
      <c r="AD5" s="116" t="str">
        <f>IF(LEN('ZMĚNY ZP OSTATNÍ'!AD6)&gt;0,UPPER(SUBSTITUTE('ZMĚNY ZP OSTATNÍ'!AD6,CHAR(10),"")),"")</f>
        <v/>
      </c>
      <c r="AE5" s="144" t="str">
        <f t="shared" ref="AE5:AT20" si="2">MID(_xlfn.IFNA(HLOOKUP(AE$3&amp;"*",$U5:$AD5,1,0),""),LEN(AE$3)+4,100000)</f>
        <v/>
      </c>
      <c r="AF5" s="144" t="str">
        <f t="shared" si="2"/>
        <v/>
      </c>
      <c r="AG5" s="144" t="str">
        <f t="shared" si="2"/>
        <v/>
      </c>
      <c r="AH5" s="144" t="str">
        <f t="shared" si="2"/>
        <v/>
      </c>
      <c r="AI5" s="144" t="str">
        <f t="shared" si="2"/>
        <v/>
      </c>
      <c r="AJ5" s="144" t="str">
        <f t="shared" si="2"/>
        <v/>
      </c>
      <c r="AK5" s="144" t="str">
        <f t="shared" si="2"/>
        <v/>
      </c>
      <c r="AL5" s="144" t="str">
        <f t="shared" si="2"/>
        <v/>
      </c>
      <c r="AM5" s="144" t="str">
        <f t="shared" si="2"/>
        <v/>
      </c>
      <c r="AN5" s="144" t="str">
        <f t="shared" si="2"/>
        <v/>
      </c>
      <c r="AO5" s="144" t="str">
        <f t="shared" si="2"/>
        <v/>
      </c>
      <c r="AP5" s="144" t="str">
        <f t="shared" si="2"/>
        <v/>
      </c>
      <c r="AQ5" s="144" t="str">
        <f t="shared" si="2"/>
        <v/>
      </c>
      <c r="AR5" s="144" t="str">
        <f t="shared" si="2"/>
        <v/>
      </c>
      <c r="AS5" s="144" t="str">
        <f t="shared" si="2"/>
        <v/>
      </c>
      <c r="AT5" s="144" t="str">
        <f t="shared" si="2"/>
        <v/>
      </c>
      <c r="AU5" s="144" t="str">
        <f t="shared" ref="AU5:BE28" si="3">MID(_xlfn.IFNA(HLOOKUP(AU$3&amp;"*",$U5:$AD5,1,0),""),LEN(AU$3)+4,100000)</f>
        <v/>
      </c>
      <c r="AV5" s="145" t="str">
        <f t="shared" si="3"/>
        <v/>
      </c>
      <c r="AW5" s="144" t="str">
        <f t="shared" si="3"/>
        <v/>
      </c>
      <c r="AX5" s="144" t="str">
        <f t="shared" si="3"/>
        <v/>
      </c>
      <c r="AY5" s="145" t="str">
        <f t="shared" si="3"/>
        <v/>
      </c>
      <c r="AZ5" s="144" t="str">
        <f t="shared" si="3"/>
        <v/>
      </c>
      <c r="BA5" s="144" t="str">
        <f t="shared" si="3"/>
        <v/>
      </c>
      <c r="BB5" s="144" t="str">
        <f t="shared" si="3"/>
        <v/>
      </c>
      <c r="BC5" s="144" t="str">
        <f t="shared" si="3"/>
        <v/>
      </c>
      <c r="BD5" s="144" t="str">
        <f t="shared" si="3"/>
        <v/>
      </c>
      <c r="BE5" s="144" t="str">
        <f t="shared" si="3"/>
        <v/>
      </c>
    </row>
    <row r="6" spans="1:57" x14ac:dyDescent="0.25">
      <c r="A6" s="55" t="str">
        <f>IF(B6&lt;&gt;"",A5+1,"")</f>
        <v/>
      </c>
      <c r="B6" s="116" t="str">
        <f>IF(LEN('ZMĚNY ZP OSTATNÍ'!B8)&gt;0,UPPER(SUBSTITUTE('ZMĚNY ZP OSTATNÍ'!B8,CHAR(10),"")),"")</f>
        <v/>
      </c>
      <c r="C6" s="116" t="str">
        <f>IF(LEN('ZMĚNY ZP OSTATNÍ'!C8)&gt;0,SUBSTITUTE('ZMĚNY ZP OSTATNÍ'!C8,CHAR(10),""),"")</f>
        <v/>
      </c>
      <c r="D6" s="116" t="str">
        <f>IF(LEN('ZMĚNY ZP OSTATNÍ'!D8)&gt;0,UPPER(SUBSTITUTE('ZMĚNY ZP OSTATNÍ'!D8,CHAR(10),"")),"")</f>
        <v/>
      </c>
      <c r="E6" s="116" t="str">
        <f>IF(LEN('ZMĚNY ZP OSTATNÍ'!E8)&gt;0,UPPER(SUBSTITUTE('ZMĚNY ZP OSTATNÍ'!E8,CHAR(10),"")),"")</f>
        <v/>
      </c>
      <c r="F6" s="116" t="str">
        <f>IF(LEN('ZMĚNY ZP OSTATNÍ'!F8)&gt;0,UPPER(SUBSTITUTE('ZMĚNY ZP OSTATNÍ'!F8,CHAR(10),"")),"")</f>
        <v/>
      </c>
      <c r="G6" s="116" t="str">
        <f>IF(LEN('ZMĚNY ZP OSTATNÍ'!G8)&gt;0,UPPER(SUBSTITUTE('ZMĚNY ZP OSTATNÍ'!G8,CHAR(10),"")),"")</f>
        <v/>
      </c>
      <c r="H6" s="116" t="str">
        <f>IF(LEN('ZMĚNY ZP OSTATNÍ'!H8)&gt;0,UPPER(SUBSTITUTE('ZMĚNY ZP OSTATNÍ'!H8,CHAR(10),"")),"")</f>
        <v/>
      </c>
      <c r="I6" s="116" t="str">
        <f>IF(LEN('ZMĚNY ZP OSTATNÍ'!I8)&gt;0,UPPER(SUBSTITUTE('ZMĚNY ZP OSTATNÍ'!I8,CHAR(10),"")),"")</f>
        <v/>
      </c>
      <c r="J6" s="116" t="str">
        <f>IF(LEN('ZMĚNY ZP OSTATNÍ'!J8)&gt;0,UPPER(SUBSTITUTE('ZMĚNY ZP OSTATNÍ'!J8,CHAR(10),"")),"")</f>
        <v/>
      </c>
      <c r="K6" s="116" t="str">
        <f>IF(LEN('ZMĚNY ZP OSTATNÍ'!K8)&gt;0,UPPER(SUBSTITUTE('ZMĚNY ZP OSTATNÍ'!K8,CHAR(10),"")),"")</f>
        <v/>
      </c>
      <c r="L6" s="116" t="str">
        <f>IF(LEN('ZMĚNY ZP OSTATNÍ'!L8)&gt;0,UPPER(SUBSTITUTE('ZMĚNY ZP OSTATNÍ'!L8,CHAR(10),"")),"")</f>
        <v/>
      </c>
      <c r="M6" s="116" t="str">
        <f>IF(LEN('ZMĚNY ZP OSTATNÍ'!M8)&gt;0,UPPER(SUBSTITUTE('ZMĚNY ZP OSTATNÍ'!M8,CHAR(10),"")),"")</f>
        <v/>
      </c>
      <c r="N6" s="116" t="str">
        <f>IF(LEN('ZMĚNY ZP OSTATNÍ'!N8)&gt;0,UPPER(SUBSTITUTE('ZMĚNY ZP OSTATNÍ'!N8,CHAR(10),"")),"")</f>
        <v/>
      </c>
      <c r="O6" s="116" t="str">
        <f>IF(LEN('ZMĚNY ZP OSTATNÍ'!O8)&gt;0,UPPER(SUBSTITUTE('ZMĚNY ZP OSTATNÍ'!O8,CHAR(10),"")),"")</f>
        <v/>
      </c>
      <c r="P6" s="116" t="str">
        <f>IF(LEN('ZMĚNY ZP OSTATNÍ'!P8)&gt;0,UPPER(SUBSTITUTE('ZMĚNY ZP OSTATNÍ'!P8,CHAR(10),"")),"")</f>
        <v/>
      </c>
      <c r="Q6" s="116" t="str">
        <f>IF(LEN('ZMĚNY ZP OSTATNÍ'!Q8)&gt;0,UPPER(SUBSTITUTE('ZMĚNY ZP OSTATNÍ'!Q8,CHAR(10),"")),"")</f>
        <v/>
      </c>
      <c r="R6" s="116" t="str">
        <f>IF(LEN('ZMĚNY ZP OSTATNÍ'!R8)&gt;0,UPPER(SUBSTITUTE('ZMĚNY ZP OSTATNÍ'!R8,CHAR(10),"")),"")</f>
        <v/>
      </c>
      <c r="S6" s="116" t="str">
        <f>IF(LEN('ZMĚNY ZP OSTATNÍ'!S8)&gt;0,UPPER(SUBSTITUTE('ZMĚNY ZP OSTATNÍ'!S8,CHAR(10),"")),"")</f>
        <v/>
      </c>
      <c r="T6" s="117" t="str">
        <f>IF('ZMĚNY ZP OSTATNÍ'!T8="","",'ZMĚNY ZP OSTATNÍ'!T8)</f>
        <v/>
      </c>
      <c r="U6" s="116" t="str">
        <f>IF(LEN('ZMĚNY ZP OSTATNÍ'!U8)&gt;0,UPPER(SUBSTITUTE('ZMĚNY ZP OSTATNÍ'!U8,CHAR(10),"")),"")</f>
        <v/>
      </c>
      <c r="V6" s="116" t="str">
        <f>IF(LEN('ZMĚNY ZP OSTATNÍ'!V8)&gt;0,UPPER(SUBSTITUTE('ZMĚNY ZP OSTATNÍ'!V8,CHAR(10),"")),"")</f>
        <v/>
      </c>
      <c r="W6" s="116" t="str">
        <f>IF(LEN('ZMĚNY ZP OSTATNÍ'!W8)&gt;0,UPPER(SUBSTITUTE('ZMĚNY ZP OSTATNÍ'!W8,CHAR(10),"")),"")</f>
        <v/>
      </c>
      <c r="X6" s="116" t="str">
        <f>IF(LEN('ZMĚNY ZP OSTATNÍ'!X8)&gt;0,UPPER(SUBSTITUTE('ZMĚNY ZP OSTATNÍ'!X8,CHAR(10),"")),"")</f>
        <v/>
      </c>
      <c r="Y6" s="116" t="str">
        <f>IF(LEN('ZMĚNY ZP OSTATNÍ'!Y8)&gt;0,UPPER(SUBSTITUTE('ZMĚNY ZP OSTATNÍ'!Y8,CHAR(10),"")),"")</f>
        <v/>
      </c>
      <c r="Z6" s="116" t="str">
        <f>IF(LEN('ZMĚNY ZP OSTATNÍ'!Z8)&gt;0,UPPER(SUBSTITUTE('ZMĚNY ZP OSTATNÍ'!Z8,CHAR(10),"")),"")</f>
        <v/>
      </c>
      <c r="AA6" s="116" t="str">
        <f>IF(LEN('ZMĚNY ZP OSTATNÍ'!AA8)&gt;0,UPPER(SUBSTITUTE('ZMĚNY ZP OSTATNÍ'!AA8,CHAR(10),"")),"")</f>
        <v/>
      </c>
      <c r="AB6" s="116" t="str">
        <f>IF(LEN('ZMĚNY ZP OSTATNÍ'!AB8)&gt;0,UPPER(SUBSTITUTE('ZMĚNY ZP OSTATNÍ'!AB8,CHAR(10),"")),"")</f>
        <v/>
      </c>
      <c r="AC6" s="116" t="str">
        <f>IF(LEN('ZMĚNY ZP OSTATNÍ'!AC8)&gt;0,UPPER(SUBSTITUTE('ZMĚNY ZP OSTATNÍ'!AC8,CHAR(10),"")),"")</f>
        <v/>
      </c>
      <c r="AD6" s="116" t="str">
        <f>IF(LEN('ZMĚNY ZP OSTATNÍ'!AD8)&gt;0,UPPER(SUBSTITUTE('ZMĚNY ZP OSTATNÍ'!AD8,CHAR(10),"")),"")</f>
        <v/>
      </c>
      <c r="AE6" s="144" t="str">
        <f t="shared" si="2"/>
        <v/>
      </c>
      <c r="AF6" s="144" t="str">
        <f t="shared" si="2"/>
        <v/>
      </c>
      <c r="AG6" s="144" t="str">
        <f t="shared" si="2"/>
        <v/>
      </c>
      <c r="AH6" s="144" t="str">
        <f t="shared" si="2"/>
        <v/>
      </c>
      <c r="AI6" s="144" t="str">
        <f t="shared" si="2"/>
        <v/>
      </c>
      <c r="AJ6" s="144" t="str">
        <f t="shared" si="2"/>
        <v/>
      </c>
      <c r="AK6" s="144" t="str">
        <f t="shared" si="2"/>
        <v/>
      </c>
      <c r="AL6" s="144" t="str">
        <f t="shared" si="2"/>
        <v/>
      </c>
      <c r="AM6" s="144" t="str">
        <f t="shared" si="2"/>
        <v/>
      </c>
      <c r="AN6" s="144" t="str">
        <f t="shared" si="2"/>
        <v/>
      </c>
      <c r="AO6" s="144" t="str">
        <f t="shared" si="2"/>
        <v/>
      </c>
      <c r="AP6" s="144" t="str">
        <f t="shared" si="2"/>
        <v/>
      </c>
      <c r="AQ6" s="144" t="str">
        <f t="shared" si="2"/>
        <v/>
      </c>
      <c r="AR6" s="144" t="str">
        <f t="shared" si="2"/>
        <v/>
      </c>
      <c r="AS6" s="144" t="str">
        <f t="shared" si="2"/>
        <v/>
      </c>
      <c r="AT6" s="144" t="str">
        <f t="shared" si="2"/>
        <v/>
      </c>
      <c r="AU6" s="144" t="str">
        <f t="shared" si="3"/>
        <v/>
      </c>
      <c r="AV6" s="145" t="str">
        <f t="shared" si="3"/>
        <v/>
      </c>
      <c r="AW6" s="144" t="str">
        <f t="shared" si="3"/>
        <v/>
      </c>
      <c r="AX6" s="144" t="str">
        <f t="shared" si="3"/>
        <v/>
      </c>
      <c r="AY6" s="145" t="str">
        <f t="shared" si="3"/>
        <v/>
      </c>
      <c r="AZ6" s="144" t="str">
        <f t="shared" si="3"/>
        <v/>
      </c>
      <c r="BA6" s="144" t="str">
        <f t="shared" si="3"/>
        <v/>
      </c>
      <c r="BB6" s="144" t="str">
        <f t="shared" si="3"/>
        <v/>
      </c>
      <c r="BC6" s="144" t="str">
        <f t="shared" si="3"/>
        <v/>
      </c>
      <c r="BD6" s="144" t="str">
        <f t="shared" si="3"/>
        <v/>
      </c>
      <c r="BE6" s="144" t="str">
        <f t="shared" si="3"/>
        <v/>
      </c>
    </row>
    <row r="7" spans="1:57" x14ac:dyDescent="0.25">
      <c r="A7" s="55" t="str">
        <f t="shared" ref="A7:A53" si="4">IF(B7&lt;&gt;"",A6+1,"")</f>
        <v/>
      </c>
      <c r="B7" s="116" t="str">
        <f>IF(LEN('ZMĚNY ZP OSTATNÍ'!B10)&gt;0,UPPER(SUBSTITUTE('ZMĚNY ZP OSTATNÍ'!B10,CHAR(10),"")),"")</f>
        <v/>
      </c>
      <c r="C7" s="116" t="str">
        <f>IF(LEN('ZMĚNY ZP OSTATNÍ'!C10)&gt;0,SUBSTITUTE('ZMĚNY ZP OSTATNÍ'!C10,CHAR(10),""),"")</f>
        <v/>
      </c>
      <c r="D7" s="116" t="str">
        <f>IF(LEN('ZMĚNY ZP OSTATNÍ'!D10)&gt;0,UPPER(SUBSTITUTE('ZMĚNY ZP OSTATNÍ'!D10,CHAR(10),"")),"")</f>
        <v/>
      </c>
      <c r="E7" s="116" t="str">
        <f>IF(LEN('ZMĚNY ZP OSTATNÍ'!E10)&gt;0,UPPER(SUBSTITUTE('ZMĚNY ZP OSTATNÍ'!E10,CHAR(10),"")),"")</f>
        <v/>
      </c>
      <c r="F7" s="116" t="str">
        <f>IF(LEN('ZMĚNY ZP OSTATNÍ'!F10)&gt;0,UPPER(SUBSTITUTE('ZMĚNY ZP OSTATNÍ'!F10,CHAR(10),"")),"")</f>
        <v/>
      </c>
      <c r="G7" s="116" t="str">
        <f>IF(LEN('ZMĚNY ZP OSTATNÍ'!G10)&gt;0,UPPER(SUBSTITUTE('ZMĚNY ZP OSTATNÍ'!G10,CHAR(10),"")),"")</f>
        <v/>
      </c>
      <c r="H7" s="116" t="str">
        <f>IF(LEN('ZMĚNY ZP OSTATNÍ'!H10)&gt;0,UPPER(SUBSTITUTE('ZMĚNY ZP OSTATNÍ'!H10,CHAR(10),"")),"")</f>
        <v/>
      </c>
      <c r="I7" s="116" t="str">
        <f>IF(LEN('ZMĚNY ZP OSTATNÍ'!I10)&gt;0,UPPER(SUBSTITUTE('ZMĚNY ZP OSTATNÍ'!I10,CHAR(10),"")),"")</f>
        <v/>
      </c>
      <c r="J7" s="116" t="str">
        <f>IF(LEN('ZMĚNY ZP OSTATNÍ'!J10)&gt;0,UPPER(SUBSTITUTE('ZMĚNY ZP OSTATNÍ'!J10,CHAR(10),"")),"")</f>
        <v/>
      </c>
      <c r="K7" s="116" t="str">
        <f>IF(LEN('ZMĚNY ZP OSTATNÍ'!K10)&gt;0,UPPER(SUBSTITUTE('ZMĚNY ZP OSTATNÍ'!K10,CHAR(10),"")),"")</f>
        <v/>
      </c>
      <c r="L7" s="116" t="str">
        <f>IF(LEN('ZMĚNY ZP OSTATNÍ'!L10)&gt;0,UPPER(SUBSTITUTE('ZMĚNY ZP OSTATNÍ'!L10,CHAR(10),"")),"")</f>
        <v/>
      </c>
      <c r="M7" s="116" t="str">
        <f>IF(LEN('ZMĚNY ZP OSTATNÍ'!M10)&gt;0,UPPER(SUBSTITUTE('ZMĚNY ZP OSTATNÍ'!M10,CHAR(10),"")),"")</f>
        <v/>
      </c>
      <c r="N7" s="116" t="str">
        <f>IF(LEN('ZMĚNY ZP OSTATNÍ'!N10)&gt;0,UPPER(SUBSTITUTE('ZMĚNY ZP OSTATNÍ'!N10,CHAR(10),"")),"")</f>
        <v/>
      </c>
      <c r="O7" s="116" t="str">
        <f>IF(LEN('ZMĚNY ZP OSTATNÍ'!O10)&gt;0,UPPER(SUBSTITUTE('ZMĚNY ZP OSTATNÍ'!O10,CHAR(10),"")),"")</f>
        <v/>
      </c>
      <c r="P7" s="116" t="str">
        <f>IF(LEN('ZMĚNY ZP OSTATNÍ'!P10)&gt;0,UPPER(SUBSTITUTE('ZMĚNY ZP OSTATNÍ'!P10,CHAR(10),"")),"")</f>
        <v/>
      </c>
      <c r="Q7" s="116" t="str">
        <f>IF(LEN('ZMĚNY ZP OSTATNÍ'!Q10)&gt;0,UPPER(SUBSTITUTE('ZMĚNY ZP OSTATNÍ'!Q10,CHAR(10),"")),"")</f>
        <v/>
      </c>
      <c r="R7" s="116" t="str">
        <f>IF(LEN('ZMĚNY ZP OSTATNÍ'!R10)&gt;0,UPPER(SUBSTITUTE('ZMĚNY ZP OSTATNÍ'!R10,CHAR(10),"")),"")</f>
        <v/>
      </c>
      <c r="S7" s="116" t="str">
        <f>IF(LEN('ZMĚNY ZP OSTATNÍ'!S10)&gt;0,UPPER(SUBSTITUTE('ZMĚNY ZP OSTATNÍ'!S10,CHAR(10),"")),"")</f>
        <v/>
      </c>
      <c r="T7" s="117" t="str">
        <f>IF('ZMĚNY ZP OSTATNÍ'!T10="","",'ZMĚNY ZP OSTATNÍ'!T10)</f>
        <v/>
      </c>
      <c r="U7" s="116" t="str">
        <f>IF(LEN('ZMĚNY ZP OSTATNÍ'!U10)&gt;0,UPPER(SUBSTITUTE('ZMĚNY ZP OSTATNÍ'!U10,CHAR(10),"")),"")</f>
        <v/>
      </c>
      <c r="V7" s="116" t="str">
        <f>IF(LEN('ZMĚNY ZP OSTATNÍ'!V10)&gt;0,UPPER(SUBSTITUTE('ZMĚNY ZP OSTATNÍ'!V10,CHAR(10),"")),"")</f>
        <v/>
      </c>
      <c r="W7" s="116" t="str">
        <f>IF(LEN('ZMĚNY ZP OSTATNÍ'!W10)&gt;0,UPPER(SUBSTITUTE('ZMĚNY ZP OSTATNÍ'!W10,CHAR(10),"")),"")</f>
        <v/>
      </c>
      <c r="X7" s="116" t="str">
        <f>IF(LEN('ZMĚNY ZP OSTATNÍ'!X10)&gt;0,UPPER(SUBSTITUTE('ZMĚNY ZP OSTATNÍ'!X10,CHAR(10),"")),"")</f>
        <v/>
      </c>
      <c r="Y7" s="116" t="str">
        <f>IF(LEN('ZMĚNY ZP OSTATNÍ'!Y10)&gt;0,UPPER(SUBSTITUTE('ZMĚNY ZP OSTATNÍ'!Y10,CHAR(10),"")),"")</f>
        <v/>
      </c>
      <c r="Z7" s="116" t="str">
        <f>IF(LEN('ZMĚNY ZP OSTATNÍ'!Z10)&gt;0,UPPER(SUBSTITUTE('ZMĚNY ZP OSTATNÍ'!Z10,CHAR(10),"")),"")</f>
        <v/>
      </c>
      <c r="AA7" s="116" t="str">
        <f>IF(LEN('ZMĚNY ZP OSTATNÍ'!AA10)&gt;0,UPPER(SUBSTITUTE('ZMĚNY ZP OSTATNÍ'!AA10,CHAR(10),"")),"")</f>
        <v/>
      </c>
      <c r="AB7" s="116" t="str">
        <f>IF(LEN('ZMĚNY ZP OSTATNÍ'!AB10)&gt;0,UPPER(SUBSTITUTE('ZMĚNY ZP OSTATNÍ'!AB10,CHAR(10),"")),"")</f>
        <v/>
      </c>
      <c r="AC7" s="116" t="str">
        <f>IF(LEN('ZMĚNY ZP OSTATNÍ'!AC10)&gt;0,UPPER(SUBSTITUTE('ZMĚNY ZP OSTATNÍ'!AC10,CHAR(10),"")),"")</f>
        <v/>
      </c>
      <c r="AD7" s="116" t="str">
        <f>IF(LEN('ZMĚNY ZP OSTATNÍ'!AD10)&gt;0,UPPER(SUBSTITUTE('ZMĚNY ZP OSTATNÍ'!AD10,CHAR(10),"")),"")</f>
        <v/>
      </c>
      <c r="AE7" s="144" t="str">
        <f t="shared" si="2"/>
        <v/>
      </c>
      <c r="AF7" s="144" t="str">
        <f t="shared" si="2"/>
        <v/>
      </c>
      <c r="AG7" s="144" t="str">
        <f t="shared" si="2"/>
        <v/>
      </c>
      <c r="AH7" s="144" t="str">
        <f t="shared" si="2"/>
        <v/>
      </c>
      <c r="AI7" s="144" t="str">
        <f t="shared" si="2"/>
        <v/>
      </c>
      <c r="AJ7" s="144" t="str">
        <f t="shared" si="2"/>
        <v/>
      </c>
      <c r="AK7" s="144" t="str">
        <f t="shared" si="2"/>
        <v/>
      </c>
      <c r="AL7" s="144" t="str">
        <f t="shared" si="2"/>
        <v/>
      </c>
      <c r="AM7" s="144" t="str">
        <f t="shared" si="2"/>
        <v/>
      </c>
      <c r="AN7" s="144" t="str">
        <f t="shared" si="2"/>
        <v/>
      </c>
      <c r="AO7" s="144" t="str">
        <f t="shared" si="2"/>
        <v/>
      </c>
      <c r="AP7" s="144" t="str">
        <f t="shared" si="2"/>
        <v/>
      </c>
      <c r="AQ7" s="144" t="str">
        <f t="shared" si="2"/>
        <v/>
      </c>
      <c r="AR7" s="144" t="str">
        <f t="shared" si="2"/>
        <v/>
      </c>
      <c r="AS7" s="144" t="str">
        <f t="shared" si="2"/>
        <v/>
      </c>
      <c r="AT7" s="144" t="str">
        <f t="shared" si="2"/>
        <v/>
      </c>
      <c r="AU7" s="144" t="str">
        <f t="shared" si="3"/>
        <v/>
      </c>
      <c r="AV7" s="145" t="str">
        <f t="shared" si="3"/>
        <v/>
      </c>
      <c r="AW7" s="144" t="str">
        <f t="shared" si="3"/>
        <v/>
      </c>
      <c r="AX7" s="144" t="str">
        <f t="shared" si="3"/>
        <v/>
      </c>
      <c r="AY7" s="145" t="str">
        <f t="shared" si="3"/>
        <v/>
      </c>
      <c r="AZ7" s="144" t="str">
        <f t="shared" si="3"/>
        <v/>
      </c>
      <c r="BA7" s="144" t="str">
        <f t="shared" si="3"/>
        <v/>
      </c>
      <c r="BB7" s="144" t="str">
        <f t="shared" si="3"/>
        <v/>
      </c>
      <c r="BC7" s="144" t="str">
        <f t="shared" si="3"/>
        <v/>
      </c>
      <c r="BD7" s="144" t="str">
        <f t="shared" si="3"/>
        <v/>
      </c>
      <c r="BE7" s="144" t="str">
        <f t="shared" si="3"/>
        <v/>
      </c>
    </row>
    <row r="8" spans="1:57" x14ac:dyDescent="0.25">
      <c r="A8" s="55" t="str">
        <f t="shared" si="4"/>
        <v/>
      </c>
      <c r="B8" s="116" t="str">
        <f>IF(LEN('ZMĚNY ZP OSTATNÍ'!B12)&gt;0,UPPER(SUBSTITUTE('ZMĚNY ZP OSTATNÍ'!B12,CHAR(10),"")),"")</f>
        <v/>
      </c>
      <c r="C8" s="116" t="str">
        <f>IF(LEN('ZMĚNY ZP OSTATNÍ'!C12)&gt;0,SUBSTITUTE('ZMĚNY ZP OSTATNÍ'!C12,CHAR(10),""),"")</f>
        <v/>
      </c>
      <c r="D8" s="116" t="str">
        <f>IF(LEN('ZMĚNY ZP OSTATNÍ'!D12)&gt;0,UPPER(SUBSTITUTE('ZMĚNY ZP OSTATNÍ'!D12,CHAR(10),"")),"")</f>
        <v/>
      </c>
      <c r="E8" s="116" t="str">
        <f>IF(LEN('ZMĚNY ZP OSTATNÍ'!E12)&gt;0,UPPER(SUBSTITUTE('ZMĚNY ZP OSTATNÍ'!E12,CHAR(10),"")),"")</f>
        <v/>
      </c>
      <c r="F8" s="116" t="str">
        <f>IF(LEN('ZMĚNY ZP OSTATNÍ'!F12)&gt;0,UPPER(SUBSTITUTE('ZMĚNY ZP OSTATNÍ'!F12,CHAR(10),"")),"")</f>
        <v/>
      </c>
      <c r="G8" s="116" t="str">
        <f>IF(LEN('ZMĚNY ZP OSTATNÍ'!G12)&gt;0,UPPER(SUBSTITUTE('ZMĚNY ZP OSTATNÍ'!G12,CHAR(10),"")),"")</f>
        <v/>
      </c>
      <c r="H8" s="116" t="str">
        <f>IF(LEN('ZMĚNY ZP OSTATNÍ'!H12)&gt;0,UPPER(SUBSTITUTE('ZMĚNY ZP OSTATNÍ'!H12,CHAR(10),"")),"")</f>
        <v/>
      </c>
      <c r="I8" s="116" t="str">
        <f>IF(LEN('ZMĚNY ZP OSTATNÍ'!I12)&gt;0,UPPER(SUBSTITUTE('ZMĚNY ZP OSTATNÍ'!I12,CHAR(10),"")),"")</f>
        <v/>
      </c>
      <c r="J8" s="116" t="str">
        <f>IF(LEN('ZMĚNY ZP OSTATNÍ'!J12)&gt;0,UPPER(SUBSTITUTE('ZMĚNY ZP OSTATNÍ'!J12,CHAR(10),"")),"")</f>
        <v/>
      </c>
      <c r="K8" s="116" t="str">
        <f>IF(LEN('ZMĚNY ZP OSTATNÍ'!K12)&gt;0,UPPER(SUBSTITUTE('ZMĚNY ZP OSTATNÍ'!K12,CHAR(10),"")),"")</f>
        <v/>
      </c>
      <c r="L8" s="116" t="str">
        <f>IF(LEN('ZMĚNY ZP OSTATNÍ'!L12)&gt;0,UPPER(SUBSTITUTE('ZMĚNY ZP OSTATNÍ'!L12,CHAR(10),"")),"")</f>
        <v/>
      </c>
      <c r="M8" s="116" t="str">
        <f>IF(LEN('ZMĚNY ZP OSTATNÍ'!M12)&gt;0,UPPER(SUBSTITUTE('ZMĚNY ZP OSTATNÍ'!M12,CHAR(10),"")),"")</f>
        <v/>
      </c>
      <c r="N8" s="116" t="str">
        <f>IF(LEN('ZMĚNY ZP OSTATNÍ'!N12)&gt;0,UPPER(SUBSTITUTE('ZMĚNY ZP OSTATNÍ'!N12,CHAR(10),"")),"")</f>
        <v/>
      </c>
      <c r="O8" s="116" t="str">
        <f>IF(LEN('ZMĚNY ZP OSTATNÍ'!O12)&gt;0,UPPER(SUBSTITUTE('ZMĚNY ZP OSTATNÍ'!O12,CHAR(10),"")),"")</f>
        <v/>
      </c>
      <c r="P8" s="116" t="str">
        <f>IF(LEN('ZMĚNY ZP OSTATNÍ'!P12)&gt;0,UPPER(SUBSTITUTE('ZMĚNY ZP OSTATNÍ'!P12,CHAR(10),"")),"")</f>
        <v/>
      </c>
      <c r="Q8" s="116" t="str">
        <f>IF(LEN('ZMĚNY ZP OSTATNÍ'!Q12)&gt;0,UPPER(SUBSTITUTE('ZMĚNY ZP OSTATNÍ'!Q12,CHAR(10),"")),"")</f>
        <v/>
      </c>
      <c r="R8" s="116" t="str">
        <f>IF(LEN('ZMĚNY ZP OSTATNÍ'!R12)&gt;0,UPPER(SUBSTITUTE('ZMĚNY ZP OSTATNÍ'!R12,CHAR(10),"")),"")</f>
        <v/>
      </c>
      <c r="S8" s="116" t="str">
        <f>IF(LEN('ZMĚNY ZP OSTATNÍ'!S12)&gt;0,UPPER(SUBSTITUTE('ZMĚNY ZP OSTATNÍ'!S12,CHAR(10),"")),"")</f>
        <v/>
      </c>
      <c r="T8" s="117" t="str">
        <f>IF('ZMĚNY ZP OSTATNÍ'!T12="","",'ZMĚNY ZP OSTATNÍ'!T12)</f>
        <v/>
      </c>
      <c r="U8" s="116" t="str">
        <f>IF(LEN('ZMĚNY ZP OSTATNÍ'!U12)&gt;0,UPPER(SUBSTITUTE('ZMĚNY ZP OSTATNÍ'!U12,CHAR(10),"")),"")</f>
        <v/>
      </c>
      <c r="V8" s="116" t="str">
        <f>IF(LEN('ZMĚNY ZP OSTATNÍ'!V12)&gt;0,UPPER(SUBSTITUTE('ZMĚNY ZP OSTATNÍ'!V12,CHAR(10),"")),"")</f>
        <v/>
      </c>
      <c r="W8" s="116" t="str">
        <f>IF(LEN('ZMĚNY ZP OSTATNÍ'!W12)&gt;0,UPPER(SUBSTITUTE('ZMĚNY ZP OSTATNÍ'!W12,CHAR(10),"")),"")</f>
        <v/>
      </c>
      <c r="X8" s="116" t="str">
        <f>IF(LEN('ZMĚNY ZP OSTATNÍ'!X12)&gt;0,UPPER(SUBSTITUTE('ZMĚNY ZP OSTATNÍ'!X12,CHAR(10),"")),"")</f>
        <v/>
      </c>
      <c r="Y8" s="116" t="str">
        <f>IF(LEN('ZMĚNY ZP OSTATNÍ'!Y12)&gt;0,UPPER(SUBSTITUTE('ZMĚNY ZP OSTATNÍ'!Y12,CHAR(10),"")),"")</f>
        <v/>
      </c>
      <c r="Z8" s="116" t="str">
        <f>IF(LEN('ZMĚNY ZP OSTATNÍ'!Z12)&gt;0,UPPER(SUBSTITUTE('ZMĚNY ZP OSTATNÍ'!Z12,CHAR(10),"")),"")</f>
        <v/>
      </c>
      <c r="AA8" s="116" t="str">
        <f>IF(LEN('ZMĚNY ZP OSTATNÍ'!AA12)&gt;0,UPPER(SUBSTITUTE('ZMĚNY ZP OSTATNÍ'!AA12,CHAR(10),"")),"")</f>
        <v/>
      </c>
      <c r="AB8" s="116" t="str">
        <f>IF(LEN('ZMĚNY ZP OSTATNÍ'!AB12)&gt;0,UPPER(SUBSTITUTE('ZMĚNY ZP OSTATNÍ'!AB12,CHAR(10),"")),"")</f>
        <v/>
      </c>
      <c r="AC8" s="116" t="str">
        <f>IF(LEN('ZMĚNY ZP OSTATNÍ'!AC12)&gt;0,UPPER(SUBSTITUTE('ZMĚNY ZP OSTATNÍ'!AC12,CHAR(10),"")),"")</f>
        <v/>
      </c>
      <c r="AD8" s="116" t="str">
        <f>IF(LEN('ZMĚNY ZP OSTATNÍ'!AD12)&gt;0,UPPER(SUBSTITUTE('ZMĚNY ZP OSTATNÍ'!AD12,CHAR(10),"")),"")</f>
        <v/>
      </c>
      <c r="AE8" s="144" t="str">
        <f t="shared" si="2"/>
        <v/>
      </c>
      <c r="AF8" s="144" t="str">
        <f t="shared" si="2"/>
        <v/>
      </c>
      <c r="AG8" s="144" t="str">
        <f t="shared" si="2"/>
        <v/>
      </c>
      <c r="AH8" s="144" t="str">
        <f t="shared" si="2"/>
        <v/>
      </c>
      <c r="AI8" s="144" t="str">
        <f t="shared" si="2"/>
        <v/>
      </c>
      <c r="AJ8" s="144" t="str">
        <f t="shared" si="2"/>
        <v/>
      </c>
      <c r="AK8" s="144" t="str">
        <f t="shared" si="2"/>
        <v/>
      </c>
      <c r="AL8" s="144" t="str">
        <f t="shared" si="2"/>
        <v/>
      </c>
      <c r="AM8" s="144" t="str">
        <f t="shared" si="2"/>
        <v/>
      </c>
      <c r="AN8" s="144" t="str">
        <f t="shared" si="2"/>
        <v/>
      </c>
      <c r="AO8" s="144" t="str">
        <f t="shared" si="2"/>
        <v/>
      </c>
      <c r="AP8" s="144" t="str">
        <f t="shared" si="2"/>
        <v/>
      </c>
      <c r="AQ8" s="144" t="str">
        <f t="shared" si="2"/>
        <v/>
      </c>
      <c r="AR8" s="144" t="str">
        <f t="shared" si="2"/>
        <v/>
      </c>
      <c r="AS8" s="144" t="str">
        <f t="shared" si="2"/>
        <v/>
      </c>
      <c r="AT8" s="144" t="str">
        <f t="shared" si="2"/>
        <v/>
      </c>
      <c r="AU8" s="144" t="str">
        <f t="shared" si="3"/>
        <v/>
      </c>
      <c r="AV8" s="145" t="str">
        <f t="shared" si="3"/>
        <v/>
      </c>
      <c r="AW8" s="144" t="str">
        <f t="shared" si="3"/>
        <v/>
      </c>
      <c r="AX8" s="144" t="str">
        <f t="shared" si="3"/>
        <v/>
      </c>
      <c r="AY8" s="145" t="str">
        <f t="shared" si="3"/>
        <v/>
      </c>
      <c r="AZ8" s="144" t="str">
        <f t="shared" si="3"/>
        <v/>
      </c>
      <c r="BA8" s="144" t="str">
        <f t="shared" si="3"/>
        <v/>
      </c>
      <c r="BB8" s="144" t="str">
        <f t="shared" si="3"/>
        <v/>
      </c>
      <c r="BC8" s="144" t="str">
        <f t="shared" si="3"/>
        <v/>
      </c>
      <c r="BD8" s="144" t="str">
        <f t="shared" si="3"/>
        <v/>
      </c>
      <c r="BE8" s="144" t="str">
        <f t="shared" si="3"/>
        <v/>
      </c>
    </row>
    <row r="9" spans="1:57" x14ac:dyDescent="0.25">
      <c r="A9" s="55" t="str">
        <f t="shared" si="4"/>
        <v/>
      </c>
      <c r="B9" s="116" t="str">
        <f>IF(LEN('ZMĚNY ZP OSTATNÍ'!B14)&gt;0,UPPER(SUBSTITUTE('ZMĚNY ZP OSTATNÍ'!B14,CHAR(10),"")),"")</f>
        <v/>
      </c>
      <c r="C9" s="116" t="str">
        <f>IF(LEN('ZMĚNY ZP OSTATNÍ'!C14)&gt;0,SUBSTITUTE('ZMĚNY ZP OSTATNÍ'!C14,CHAR(10),""),"")</f>
        <v/>
      </c>
      <c r="D9" s="116" t="str">
        <f>IF(LEN('ZMĚNY ZP OSTATNÍ'!D14)&gt;0,UPPER(SUBSTITUTE('ZMĚNY ZP OSTATNÍ'!D14,CHAR(10),"")),"")</f>
        <v/>
      </c>
      <c r="E9" s="116" t="str">
        <f>IF(LEN('ZMĚNY ZP OSTATNÍ'!E14)&gt;0,UPPER(SUBSTITUTE('ZMĚNY ZP OSTATNÍ'!E14,CHAR(10),"")),"")</f>
        <v/>
      </c>
      <c r="F9" s="116" t="str">
        <f>IF(LEN('ZMĚNY ZP OSTATNÍ'!F14)&gt;0,UPPER(SUBSTITUTE('ZMĚNY ZP OSTATNÍ'!F14,CHAR(10),"")),"")</f>
        <v/>
      </c>
      <c r="G9" s="116" t="str">
        <f>IF(LEN('ZMĚNY ZP OSTATNÍ'!G14)&gt;0,UPPER(SUBSTITUTE('ZMĚNY ZP OSTATNÍ'!G14,CHAR(10),"")),"")</f>
        <v/>
      </c>
      <c r="H9" s="116" t="str">
        <f>IF(LEN('ZMĚNY ZP OSTATNÍ'!H14)&gt;0,UPPER(SUBSTITUTE('ZMĚNY ZP OSTATNÍ'!H14,CHAR(10),"")),"")</f>
        <v/>
      </c>
      <c r="I9" s="116" t="str">
        <f>IF(LEN('ZMĚNY ZP OSTATNÍ'!I14)&gt;0,UPPER(SUBSTITUTE('ZMĚNY ZP OSTATNÍ'!I14,CHAR(10),"")),"")</f>
        <v/>
      </c>
      <c r="J9" s="116" t="str">
        <f>IF(LEN('ZMĚNY ZP OSTATNÍ'!J14)&gt;0,UPPER(SUBSTITUTE('ZMĚNY ZP OSTATNÍ'!J14,CHAR(10),"")),"")</f>
        <v/>
      </c>
      <c r="K9" s="116" t="str">
        <f>IF(LEN('ZMĚNY ZP OSTATNÍ'!K14)&gt;0,UPPER(SUBSTITUTE('ZMĚNY ZP OSTATNÍ'!K14,CHAR(10),"")),"")</f>
        <v/>
      </c>
      <c r="L9" s="116" t="str">
        <f>IF(LEN('ZMĚNY ZP OSTATNÍ'!L14)&gt;0,UPPER(SUBSTITUTE('ZMĚNY ZP OSTATNÍ'!L14,CHAR(10),"")),"")</f>
        <v/>
      </c>
      <c r="M9" s="116" t="str">
        <f>IF(LEN('ZMĚNY ZP OSTATNÍ'!M14)&gt;0,UPPER(SUBSTITUTE('ZMĚNY ZP OSTATNÍ'!M14,CHAR(10),"")),"")</f>
        <v/>
      </c>
      <c r="N9" s="116" t="str">
        <f>IF(LEN('ZMĚNY ZP OSTATNÍ'!N14)&gt;0,UPPER(SUBSTITUTE('ZMĚNY ZP OSTATNÍ'!N14,CHAR(10),"")),"")</f>
        <v/>
      </c>
      <c r="O9" s="116" t="str">
        <f>IF(LEN('ZMĚNY ZP OSTATNÍ'!O14)&gt;0,UPPER(SUBSTITUTE('ZMĚNY ZP OSTATNÍ'!O14,CHAR(10),"")),"")</f>
        <v/>
      </c>
      <c r="P9" s="116" t="str">
        <f>IF(LEN('ZMĚNY ZP OSTATNÍ'!P14)&gt;0,UPPER(SUBSTITUTE('ZMĚNY ZP OSTATNÍ'!P14,CHAR(10),"")),"")</f>
        <v/>
      </c>
      <c r="Q9" s="116" t="str">
        <f>IF(LEN('ZMĚNY ZP OSTATNÍ'!Q14)&gt;0,UPPER(SUBSTITUTE('ZMĚNY ZP OSTATNÍ'!Q14,CHAR(10),"")),"")</f>
        <v/>
      </c>
      <c r="R9" s="116" t="str">
        <f>IF(LEN('ZMĚNY ZP OSTATNÍ'!R14)&gt;0,UPPER(SUBSTITUTE('ZMĚNY ZP OSTATNÍ'!R14,CHAR(10),"")),"")</f>
        <v/>
      </c>
      <c r="S9" s="116" t="str">
        <f>IF(LEN('ZMĚNY ZP OSTATNÍ'!S14)&gt;0,UPPER(SUBSTITUTE('ZMĚNY ZP OSTATNÍ'!S14,CHAR(10),"")),"")</f>
        <v/>
      </c>
      <c r="T9" s="117" t="str">
        <f>IF('ZMĚNY ZP OSTATNÍ'!T14="","",'ZMĚNY ZP OSTATNÍ'!T14)</f>
        <v/>
      </c>
      <c r="U9" s="116" t="str">
        <f>IF(LEN('ZMĚNY ZP OSTATNÍ'!U14)&gt;0,UPPER(SUBSTITUTE('ZMĚNY ZP OSTATNÍ'!U14,CHAR(10),"")),"")</f>
        <v/>
      </c>
      <c r="V9" s="116" t="str">
        <f>IF(LEN('ZMĚNY ZP OSTATNÍ'!V14)&gt;0,UPPER(SUBSTITUTE('ZMĚNY ZP OSTATNÍ'!V14,CHAR(10),"")),"")</f>
        <v/>
      </c>
      <c r="W9" s="116" t="str">
        <f>IF(LEN('ZMĚNY ZP OSTATNÍ'!W14)&gt;0,UPPER(SUBSTITUTE('ZMĚNY ZP OSTATNÍ'!W14,CHAR(10),"")),"")</f>
        <v/>
      </c>
      <c r="X9" s="116" t="str">
        <f>IF(LEN('ZMĚNY ZP OSTATNÍ'!X14)&gt;0,UPPER(SUBSTITUTE('ZMĚNY ZP OSTATNÍ'!X14,CHAR(10),"")),"")</f>
        <v/>
      </c>
      <c r="Y9" s="116" t="str">
        <f>IF(LEN('ZMĚNY ZP OSTATNÍ'!Y14)&gt;0,UPPER(SUBSTITUTE('ZMĚNY ZP OSTATNÍ'!Y14,CHAR(10),"")),"")</f>
        <v/>
      </c>
      <c r="Z9" s="116" t="str">
        <f>IF(LEN('ZMĚNY ZP OSTATNÍ'!Z14)&gt;0,UPPER(SUBSTITUTE('ZMĚNY ZP OSTATNÍ'!Z14,CHAR(10),"")),"")</f>
        <v/>
      </c>
      <c r="AA9" s="116" t="str">
        <f>IF(LEN('ZMĚNY ZP OSTATNÍ'!AA14)&gt;0,UPPER(SUBSTITUTE('ZMĚNY ZP OSTATNÍ'!AA14,CHAR(10),"")),"")</f>
        <v/>
      </c>
      <c r="AB9" s="116" t="str">
        <f>IF(LEN('ZMĚNY ZP OSTATNÍ'!AB14)&gt;0,UPPER(SUBSTITUTE('ZMĚNY ZP OSTATNÍ'!AB14,CHAR(10),"")),"")</f>
        <v/>
      </c>
      <c r="AC9" s="116" t="str">
        <f>IF(LEN('ZMĚNY ZP OSTATNÍ'!AC14)&gt;0,UPPER(SUBSTITUTE('ZMĚNY ZP OSTATNÍ'!AC14,CHAR(10),"")),"")</f>
        <v/>
      </c>
      <c r="AD9" s="116" t="str">
        <f>IF(LEN('ZMĚNY ZP OSTATNÍ'!AD14)&gt;0,UPPER(SUBSTITUTE('ZMĚNY ZP OSTATNÍ'!AD14,CHAR(10),"")),"")</f>
        <v/>
      </c>
      <c r="AE9" s="144" t="str">
        <f t="shared" si="2"/>
        <v/>
      </c>
      <c r="AF9" s="144" t="str">
        <f t="shared" si="2"/>
        <v/>
      </c>
      <c r="AG9" s="144" t="str">
        <f t="shared" si="2"/>
        <v/>
      </c>
      <c r="AH9" s="144" t="str">
        <f t="shared" si="2"/>
        <v/>
      </c>
      <c r="AI9" s="144" t="str">
        <f t="shared" si="2"/>
        <v/>
      </c>
      <c r="AJ9" s="144" t="str">
        <f t="shared" si="2"/>
        <v/>
      </c>
      <c r="AK9" s="144" t="str">
        <f t="shared" si="2"/>
        <v/>
      </c>
      <c r="AL9" s="144" t="str">
        <f t="shared" si="2"/>
        <v/>
      </c>
      <c r="AM9" s="144" t="str">
        <f t="shared" si="2"/>
        <v/>
      </c>
      <c r="AN9" s="144" t="str">
        <f t="shared" si="2"/>
        <v/>
      </c>
      <c r="AO9" s="144" t="str">
        <f t="shared" si="2"/>
        <v/>
      </c>
      <c r="AP9" s="144" t="str">
        <f t="shared" si="2"/>
        <v/>
      </c>
      <c r="AQ9" s="144" t="str">
        <f t="shared" si="2"/>
        <v/>
      </c>
      <c r="AR9" s="144" t="str">
        <f t="shared" si="2"/>
        <v/>
      </c>
      <c r="AS9" s="144" t="str">
        <f t="shared" si="2"/>
        <v/>
      </c>
      <c r="AT9" s="144" t="str">
        <f t="shared" si="2"/>
        <v/>
      </c>
      <c r="AU9" s="144" t="str">
        <f t="shared" si="3"/>
        <v/>
      </c>
      <c r="AV9" s="145" t="str">
        <f t="shared" si="3"/>
        <v/>
      </c>
      <c r="AW9" s="144" t="str">
        <f t="shared" si="3"/>
        <v/>
      </c>
      <c r="AX9" s="144" t="str">
        <f t="shared" si="3"/>
        <v/>
      </c>
      <c r="AY9" s="145" t="str">
        <f t="shared" si="3"/>
        <v/>
      </c>
      <c r="AZ9" s="144" t="str">
        <f t="shared" si="3"/>
        <v/>
      </c>
      <c r="BA9" s="144" t="str">
        <f t="shared" si="3"/>
        <v/>
      </c>
      <c r="BB9" s="144" t="str">
        <f t="shared" si="3"/>
        <v/>
      </c>
      <c r="BC9" s="144" t="str">
        <f t="shared" si="3"/>
        <v/>
      </c>
      <c r="BD9" s="144" t="str">
        <f t="shared" si="3"/>
        <v/>
      </c>
      <c r="BE9" s="144" t="str">
        <f t="shared" si="3"/>
        <v/>
      </c>
    </row>
    <row r="10" spans="1:57" x14ac:dyDescent="0.25">
      <c r="A10" s="55" t="str">
        <f t="shared" si="4"/>
        <v/>
      </c>
      <c r="B10" s="116" t="str">
        <f>IF(LEN('ZMĚNY ZP OSTATNÍ'!B16)&gt;0,UPPER(SUBSTITUTE('ZMĚNY ZP OSTATNÍ'!B16,CHAR(10),"")),"")</f>
        <v/>
      </c>
      <c r="C10" s="116" t="str">
        <f>IF(LEN('ZMĚNY ZP OSTATNÍ'!C16)&gt;0,SUBSTITUTE('ZMĚNY ZP OSTATNÍ'!C16,CHAR(10),""),"")</f>
        <v/>
      </c>
      <c r="D10" s="116" t="str">
        <f>IF(LEN('ZMĚNY ZP OSTATNÍ'!D16)&gt;0,UPPER(SUBSTITUTE('ZMĚNY ZP OSTATNÍ'!D16,CHAR(10),"")),"")</f>
        <v/>
      </c>
      <c r="E10" s="116" t="str">
        <f>IF(LEN('ZMĚNY ZP OSTATNÍ'!E16)&gt;0,UPPER(SUBSTITUTE('ZMĚNY ZP OSTATNÍ'!E16,CHAR(10),"")),"")</f>
        <v/>
      </c>
      <c r="F10" s="116" t="str">
        <f>IF(LEN('ZMĚNY ZP OSTATNÍ'!F16)&gt;0,UPPER(SUBSTITUTE('ZMĚNY ZP OSTATNÍ'!F16,CHAR(10),"")),"")</f>
        <v/>
      </c>
      <c r="G10" s="116" t="str">
        <f>IF(LEN('ZMĚNY ZP OSTATNÍ'!G16)&gt;0,UPPER(SUBSTITUTE('ZMĚNY ZP OSTATNÍ'!G16,CHAR(10),"")),"")</f>
        <v/>
      </c>
      <c r="H10" s="116" t="str">
        <f>IF(LEN('ZMĚNY ZP OSTATNÍ'!H16)&gt;0,UPPER(SUBSTITUTE('ZMĚNY ZP OSTATNÍ'!H16,CHAR(10),"")),"")</f>
        <v/>
      </c>
      <c r="I10" s="116" t="str">
        <f>IF(LEN('ZMĚNY ZP OSTATNÍ'!I16)&gt;0,UPPER(SUBSTITUTE('ZMĚNY ZP OSTATNÍ'!I16,CHAR(10),"")),"")</f>
        <v/>
      </c>
      <c r="J10" s="116" t="str">
        <f>IF(LEN('ZMĚNY ZP OSTATNÍ'!J16)&gt;0,UPPER(SUBSTITUTE('ZMĚNY ZP OSTATNÍ'!J16,CHAR(10),"")),"")</f>
        <v/>
      </c>
      <c r="K10" s="116" t="str">
        <f>IF(LEN('ZMĚNY ZP OSTATNÍ'!K16)&gt;0,UPPER(SUBSTITUTE('ZMĚNY ZP OSTATNÍ'!K16,CHAR(10),"")),"")</f>
        <v/>
      </c>
      <c r="L10" s="116" t="str">
        <f>IF(LEN('ZMĚNY ZP OSTATNÍ'!L16)&gt;0,UPPER(SUBSTITUTE('ZMĚNY ZP OSTATNÍ'!L16,CHAR(10),"")),"")</f>
        <v/>
      </c>
      <c r="M10" s="116" t="str">
        <f>IF(LEN('ZMĚNY ZP OSTATNÍ'!M16)&gt;0,UPPER(SUBSTITUTE('ZMĚNY ZP OSTATNÍ'!M16,CHAR(10),"")),"")</f>
        <v/>
      </c>
      <c r="N10" s="116" t="str">
        <f>IF(LEN('ZMĚNY ZP OSTATNÍ'!N16)&gt;0,UPPER(SUBSTITUTE('ZMĚNY ZP OSTATNÍ'!N16,CHAR(10),"")),"")</f>
        <v/>
      </c>
      <c r="O10" s="116" t="str">
        <f>IF(LEN('ZMĚNY ZP OSTATNÍ'!O16)&gt;0,UPPER(SUBSTITUTE('ZMĚNY ZP OSTATNÍ'!O16,CHAR(10),"")),"")</f>
        <v/>
      </c>
      <c r="P10" s="116" t="str">
        <f>IF(LEN('ZMĚNY ZP OSTATNÍ'!P16)&gt;0,UPPER(SUBSTITUTE('ZMĚNY ZP OSTATNÍ'!P16,CHAR(10),"")),"")</f>
        <v/>
      </c>
      <c r="Q10" s="116" t="str">
        <f>IF(LEN('ZMĚNY ZP OSTATNÍ'!Q16)&gt;0,UPPER(SUBSTITUTE('ZMĚNY ZP OSTATNÍ'!Q16,CHAR(10),"")),"")</f>
        <v/>
      </c>
      <c r="R10" s="116" t="str">
        <f>IF(LEN('ZMĚNY ZP OSTATNÍ'!R16)&gt;0,UPPER(SUBSTITUTE('ZMĚNY ZP OSTATNÍ'!R16,CHAR(10),"")),"")</f>
        <v/>
      </c>
      <c r="S10" s="116" t="str">
        <f>IF(LEN('ZMĚNY ZP OSTATNÍ'!S16)&gt;0,UPPER(SUBSTITUTE('ZMĚNY ZP OSTATNÍ'!S16,CHAR(10),"")),"")</f>
        <v/>
      </c>
      <c r="T10" s="117" t="str">
        <f>IF('ZMĚNY ZP OSTATNÍ'!T16="","",'ZMĚNY ZP OSTATNÍ'!T16)</f>
        <v/>
      </c>
      <c r="U10" s="116" t="str">
        <f>IF(LEN('ZMĚNY ZP OSTATNÍ'!U16)&gt;0,UPPER(SUBSTITUTE('ZMĚNY ZP OSTATNÍ'!U16,CHAR(10),"")),"")</f>
        <v/>
      </c>
      <c r="V10" s="116" t="str">
        <f>IF(LEN('ZMĚNY ZP OSTATNÍ'!V16)&gt;0,UPPER(SUBSTITUTE('ZMĚNY ZP OSTATNÍ'!V16,CHAR(10),"")),"")</f>
        <v/>
      </c>
      <c r="W10" s="116" t="str">
        <f>IF(LEN('ZMĚNY ZP OSTATNÍ'!W16)&gt;0,UPPER(SUBSTITUTE('ZMĚNY ZP OSTATNÍ'!W16,CHAR(10),"")),"")</f>
        <v/>
      </c>
      <c r="X10" s="116" t="str">
        <f>IF(LEN('ZMĚNY ZP OSTATNÍ'!X16)&gt;0,UPPER(SUBSTITUTE('ZMĚNY ZP OSTATNÍ'!X16,CHAR(10),"")),"")</f>
        <v/>
      </c>
      <c r="Y10" s="116" t="str">
        <f>IF(LEN('ZMĚNY ZP OSTATNÍ'!Y16)&gt;0,UPPER(SUBSTITUTE('ZMĚNY ZP OSTATNÍ'!Y16,CHAR(10),"")),"")</f>
        <v/>
      </c>
      <c r="Z10" s="116" t="str">
        <f>IF(LEN('ZMĚNY ZP OSTATNÍ'!Z16)&gt;0,UPPER(SUBSTITUTE('ZMĚNY ZP OSTATNÍ'!Z16,CHAR(10),"")),"")</f>
        <v/>
      </c>
      <c r="AA10" s="116" t="str">
        <f>IF(LEN('ZMĚNY ZP OSTATNÍ'!AA16)&gt;0,UPPER(SUBSTITUTE('ZMĚNY ZP OSTATNÍ'!AA16,CHAR(10),"")),"")</f>
        <v/>
      </c>
      <c r="AB10" s="116" t="str">
        <f>IF(LEN('ZMĚNY ZP OSTATNÍ'!AB16)&gt;0,UPPER(SUBSTITUTE('ZMĚNY ZP OSTATNÍ'!AB16,CHAR(10),"")),"")</f>
        <v/>
      </c>
      <c r="AC10" s="116" t="str">
        <f>IF(LEN('ZMĚNY ZP OSTATNÍ'!AC16)&gt;0,UPPER(SUBSTITUTE('ZMĚNY ZP OSTATNÍ'!AC16,CHAR(10),"")),"")</f>
        <v/>
      </c>
      <c r="AD10" s="116" t="str">
        <f>IF(LEN('ZMĚNY ZP OSTATNÍ'!AD16)&gt;0,UPPER(SUBSTITUTE('ZMĚNY ZP OSTATNÍ'!AD16,CHAR(10),"")),"")</f>
        <v/>
      </c>
      <c r="AE10" s="144" t="str">
        <f t="shared" si="2"/>
        <v/>
      </c>
      <c r="AF10" s="144" t="str">
        <f t="shared" si="2"/>
        <v/>
      </c>
      <c r="AG10" s="144" t="str">
        <f t="shared" si="2"/>
        <v/>
      </c>
      <c r="AH10" s="144" t="str">
        <f t="shared" si="2"/>
        <v/>
      </c>
      <c r="AI10" s="144" t="str">
        <f t="shared" si="2"/>
        <v/>
      </c>
      <c r="AJ10" s="144" t="str">
        <f t="shared" si="2"/>
        <v/>
      </c>
      <c r="AK10" s="144" t="str">
        <f t="shared" si="2"/>
        <v/>
      </c>
      <c r="AL10" s="144" t="str">
        <f t="shared" si="2"/>
        <v/>
      </c>
      <c r="AM10" s="144" t="str">
        <f t="shared" si="2"/>
        <v/>
      </c>
      <c r="AN10" s="144" t="str">
        <f t="shared" si="2"/>
        <v/>
      </c>
      <c r="AO10" s="144" t="str">
        <f t="shared" si="2"/>
        <v/>
      </c>
      <c r="AP10" s="144" t="str">
        <f t="shared" si="2"/>
        <v/>
      </c>
      <c r="AQ10" s="144" t="str">
        <f t="shared" si="2"/>
        <v/>
      </c>
      <c r="AR10" s="144" t="str">
        <f t="shared" si="2"/>
        <v/>
      </c>
      <c r="AS10" s="144" t="str">
        <f t="shared" si="2"/>
        <v/>
      </c>
      <c r="AT10" s="144" t="str">
        <f t="shared" si="2"/>
        <v/>
      </c>
      <c r="AU10" s="144" t="str">
        <f t="shared" si="3"/>
        <v/>
      </c>
      <c r="AV10" s="145" t="str">
        <f t="shared" si="3"/>
        <v/>
      </c>
      <c r="AW10" s="144" t="str">
        <f t="shared" si="3"/>
        <v/>
      </c>
      <c r="AX10" s="144" t="str">
        <f t="shared" si="3"/>
        <v/>
      </c>
      <c r="AY10" s="145" t="str">
        <f t="shared" si="3"/>
        <v/>
      </c>
      <c r="AZ10" s="144" t="str">
        <f t="shared" si="3"/>
        <v/>
      </c>
      <c r="BA10" s="144" t="str">
        <f t="shared" si="3"/>
        <v/>
      </c>
      <c r="BB10" s="144" t="str">
        <f t="shared" si="3"/>
        <v/>
      </c>
      <c r="BC10" s="144" t="str">
        <f t="shared" si="3"/>
        <v/>
      </c>
      <c r="BD10" s="144" t="str">
        <f t="shared" si="3"/>
        <v/>
      </c>
      <c r="BE10" s="144" t="str">
        <f t="shared" si="3"/>
        <v/>
      </c>
    </row>
    <row r="11" spans="1:57" x14ac:dyDescent="0.25">
      <c r="A11" s="55" t="str">
        <f t="shared" si="4"/>
        <v/>
      </c>
      <c r="B11" s="116" t="str">
        <f>IF(LEN('ZMĚNY ZP OSTATNÍ'!B18)&gt;0,UPPER(SUBSTITUTE('ZMĚNY ZP OSTATNÍ'!B18,CHAR(10),"")),"")</f>
        <v/>
      </c>
      <c r="C11" s="116" t="str">
        <f>IF(LEN('ZMĚNY ZP OSTATNÍ'!C18)&gt;0,SUBSTITUTE('ZMĚNY ZP OSTATNÍ'!C18,CHAR(10),""),"")</f>
        <v/>
      </c>
      <c r="D11" s="116" t="str">
        <f>IF(LEN('ZMĚNY ZP OSTATNÍ'!D18)&gt;0,UPPER(SUBSTITUTE('ZMĚNY ZP OSTATNÍ'!D18,CHAR(10),"")),"")</f>
        <v/>
      </c>
      <c r="E11" s="116" t="str">
        <f>IF(LEN('ZMĚNY ZP OSTATNÍ'!E18)&gt;0,UPPER(SUBSTITUTE('ZMĚNY ZP OSTATNÍ'!E18,CHAR(10),"")),"")</f>
        <v/>
      </c>
      <c r="F11" s="116" t="str">
        <f>IF(LEN('ZMĚNY ZP OSTATNÍ'!F18)&gt;0,UPPER(SUBSTITUTE('ZMĚNY ZP OSTATNÍ'!F18,CHAR(10),"")),"")</f>
        <v/>
      </c>
      <c r="G11" s="116" t="str">
        <f>IF(LEN('ZMĚNY ZP OSTATNÍ'!G18)&gt;0,UPPER(SUBSTITUTE('ZMĚNY ZP OSTATNÍ'!G18,CHAR(10),"")),"")</f>
        <v/>
      </c>
      <c r="H11" s="116" t="str">
        <f>IF(LEN('ZMĚNY ZP OSTATNÍ'!H18)&gt;0,UPPER(SUBSTITUTE('ZMĚNY ZP OSTATNÍ'!H18,CHAR(10),"")),"")</f>
        <v/>
      </c>
      <c r="I11" s="116" t="str">
        <f>IF(LEN('ZMĚNY ZP OSTATNÍ'!I18)&gt;0,UPPER(SUBSTITUTE('ZMĚNY ZP OSTATNÍ'!I18,CHAR(10),"")),"")</f>
        <v/>
      </c>
      <c r="J11" s="116" t="str">
        <f>IF(LEN('ZMĚNY ZP OSTATNÍ'!J18)&gt;0,UPPER(SUBSTITUTE('ZMĚNY ZP OSTATNÍ'!J18,CHAR(10),"")),"")</f>
        <v/>
      </c>
      <c r="K11" s="116" t="str">
        <f>IF(LEN('ZMĚNY ZP OSTATNÍ'!K18)&gt;0,UPPER(SUBSTITUTE('ZMĚNY ZP OSTATNÍ'!K18,CHAR(10),"")),"")</f>
        <v/>
      </c>
      <c r="L11" s="116" t="str">
        <f>IF(LEN('ZMĚNY ZP OSTATNÍ'!L18)&gt;0,UPPER(SUBSTITUTE('ZMĚNY ZP OSTATNÍ'!L18,CHAR(10),"")),"")</f>
        <v/>
      </c>
      <c r="M11" s="116" t="str">
        <f>IF(LEN('ZMĚNY ZP OSTATNÍ'!M18)&gt;0,UPPER(SUBSTITUTE('ZMĚNY ZP OSTATNÍ'!M18,CHAR(10),"")),"")</f>
        <v/>
      </c>
      <c r="N11" s="116" t="str">
        <f>IF(LEN('ZMĚNY ZP OSTATNÍ'!N18)&gt;0,UPPER(SUBSTITUTE('ZMĚNY ZP OSTATNÍ'!N18,CHAR(10),"")),"")</f>
        <v/>
      </c>
      <c r="O11" s="116" t="str">
        <f>IF(LEN('ZMĚNY ZP OSTATNÍ'!O18)&gt;0,UPPER(SUBSTITUTE('ZMĚNY ZP OSTATNÍ'!O18,CHAR(10),"")),"")</f>
        <v/>
      </c>
      <c r="P11" s="116" t="str">
        <f>IF(LEN('ZMĚNY ZP OSTATNÍ'!P18)&gt;0,UPPER(SUBSTITUTE('ZMĚNY ZP OSTATNÍ'!P18,CHAR(10),"")),"")</f>
        <v/>
      </c>
      <c r="Q11" s="116" t="str">
        <f>IF(LEN('ZMĚNY ZP OSTATNÍ'!Q18)&gt;0,UPPER(SUBSTITUTE('ZMĚNY ZP OSTATNÍ'!Q18,CHAR(10),"")),"")</f>
        <v/>
      </c>
      <c r="R11" s="116" t="str">
        <f>IF(LEN('ZMĚNY ZP OSTATNÍ'!R18)&gt;0,UPPER(SUBSTITUTE('ZMĚNY ZP OSTATNÍ'!R18,CHAR(10),"")),"")</f>
        <v/>
      </c>
      <c r="S11" s="116" t="str">
        <f>IF(LEN('ZMĚNY ZP OSTATNÍ'!S18)&gt;0,UPPER(SUBSTITUTE('ZMĚNY ZP OSTATNÍ'!S18,CHAR(10),"")),"")</f>
        <v/>
      </c>
      <c r="T11" s="117" t="str">
        <f>IF('ZMĚNY ZP OSTATNÍ'!T18="","",'ZMĚNY ZP OSTATNÍ'!T18)</f>
        <v/>
      </c>
      <c r="U11" s="116" t="str">
        <f>IF(LEN('ZMĚNY ZP OSTATNÍ'!U18)&gt;0,UPPER(SUBSTITUTE('ZMĚNY ZP OSTATNÍ'!U18,CHAR(10),"")),"")</f>
        <v/>
      </c>
      <c r="V11" s="116" t="str">
        <f>IF(LEN('ZMĚNY ZP OSTATNÍ'!V18)&gt;0,UPPER(SUBSTITUTE('ZMĚNY ZP OSTATNÍ'!V18,CHAR(10),"")),"")</f>
        <v/>
      </c>
      <c r="W11" s="116" t="str">
        <f>IF(LEN('ZMĚNY ZP OSTATNÍ'!W18)&gt;0,UPPER(SUBSTITUTE('ZMĚNY ZP OSTATNÍ'!W18,CHAR(10),"")),"")</f>
        <v/>
      </c>
      <c r="X11" s="116" t="str">
        <f>IF(LEN('ZMĚNY ZP OSTATNÍ'!X18)&gt;0,UPPER(SUBSTITUTE('ZMĚNY ZP OSTATNÍ'!X18,CHAR(10),"")),"")</f>
        <v/>
      </c>
      <c r="Y11" s="116" t="str">
        <f>IF(LEN('ZMĚNY ZP OSTATNÍ'!Y18)&gt;0,UPPER(SUBSTITUTE('ZMĚNY ZP OSTATNÍ'!Y18,CHAR(10),"")),"")</f>
        <v/>
      </c>
      <c r="Z11" s="116" t="str">
        <f>IF(LEN('ZMĚNY ZP OSTATNÍ'!Z18)&gt;0,UPPER(SUBSTITUTE('ZMĚNY ZP OSTATNÍ'!Z18,CHAR(10),"")),"")</f>
        <v/>
      </c>
      <c r="AA11" s="116" t="str">
        <f>IF(LEN('ZMĚNY ZP OSTATNÍ'!AA18)&gt;0,UPPER(SUBSTITUTE('ZMĚNY ZP OSTATNÍ'!AA18,CHAR(10),"")),"")</f>
        <v/>
      </c>
      <c r="AB11" s="116" t="str">
        <f>IF(LEN('ZMĚNY ZP OSTATNÍ'!AB18)&gt;0,UPPER(SUBSTITUTE('ZMĚNY ZP OSTATNÍ'!AB18,CHAR(10),"")),"")</f>
        <v/>
      </c>
      <c r="AC11" s="116" t="str">
        <f>IF(LEN('ZMĚNY ZP OSTATNÍ'!AC18)&gt;0,UPPER(SUBSTITUTE('ZMĚNY ZP OSTATNÍ'!AC18,CHAR(10),"")),"")</f>
        <v/>
      </c>
      <c r="AD11" s="116" t="str">
        <f>IF(LEN('ZMĚNY ZP OSTATNÍ'!AD18)&gt;0,UPPER(SUBSTITUTE('ZMĚNY ZP OSTATNÍ'!AD18,CHAR(10),"")),"")</f>
        <v/>
      </c>
      <c r="AE11" s="144" t="str">
        <f t="shared" si="2"/>
        <v/>
      </c>
      <c r="AF11" s="144" t="str">
        <f t="shared" si="2"/>
        <v/>
      </c>
      <c r="AG11" s="144" t="str">
        <f t="shared" si="2"/>
        <v/>
      </c>
      <c r="AH11" s="144" t="str">
        <f t="shared" si="2"/>
        <v/>
      </c>
      <c r="AI11" s="144" t="str">
        <f t="shared" si="2"/>
        <v/>
      </c>
      <c r="AJ11" s="144" t="str">
        <f t="shared" si="2"/>
        <v/>
      </c>
      <c r="AK11" s="144" t="str">
        <f t="shared" si="2"/>
        <v/>
      </c>
      <c r="AL11" s="144" t="str">
        <f t="shared" si="2"/>
        <v/>
      </c>
      <c r="AM11" s="144" t="str">
        <f t="shared" si="2"/>
        <v/>
      </c>
      <c r="AN11" s="144" t="str">
        <f t="shared" si="2"/>
        <v/>
      </c>
      <c r="AO11" s="144" t="str">
        <f t="shared" si="2"/>
        <v/>
      </c>
      <c r="AP11" s="144" t="str">
        <f t="shared" si="2"/>
        <v/>
      </c>
      <c r="AQ11" s="144" t="str">
        <f t="shared" si="2"/>
        <v/>
      </c>
      <c r="AR11" s="144" t="str">
        <f t="shared" si="2"/>
        <v/>
      </c>
      <c r="AS11" s="144" t="str">
        <f t="shared" si="2"/>
        <v/>
      </c>
      <c r="AT11" s="144" t="str">
        <f t="shared" si="2"/>
        <v/>
      </c>
      <c r="AU11" s="144" t="str">
        <f t="shared" si="3"/>
        <v/>
      </c>
      <c r="AV11" s="145" t="str">
        <f t="shared" si="3"/>
        <v/>
      </c>
      <c r="AW11" s="144" t="str">
        <f t="shared" si="3"/>
        <v/>
      </c>
      <c r="AX11" s="144" t="str">
        <f t="shared" si="3"/>
        <v/>
      </c>
      <c r="AY11" s="145" t="str">
        <f t="shared" si="3"/>
        <v/>
      </c>
      <c r="AZ11" s="144" t="str">
        <f t="shared" si="3"/>
        <v/>
      </c>
      <c r="BA11" s="144" t="str">
        <f t="shared" si="3"/>
        <v/>
      </c>
      <c r="BB11" s="144" t="str">
        <f t="shared" si="3"/>
        <v/>
      </c>
      <c r="BC11" s="144" t="str">
        <f t="shared" si="3"/>
        <v/>
      </c>
      <c r="BD11" s="144" t="str">
        <f t="shared" si="3"/>
        <v/>
      </c>
      <c r="BE11" s="144" t="str">
        <f t="shared" si="3"/>
        <v/>
      </c>
    </row>
    <row r="12" spans="1:57" x14ac:dyDescent="0.25">
      <c r="A12" s="55" t="str">
        <f t="shared" si="4"/>
        <v/>
      </c>
      <c r="B12" s="116" t="str">
        <f>IF(LEN('ZMĚNY ZP OSTATNÍ'!B20)&gt;0,UPPER(SUBSTITUTE('ZMĚNY ZP OSTATNÍ'!B20,CHAR(10),"")),"")</f>
        <v/>
      </c>
      <c r="C12" s="116" t="str">
        <f>IF(LEN('ZMĚNY ZP OSTATNÍ'!C20)&gt;0,SUBSTITUTE('ZMĚNY ZP OSTATNÍ'!C20,CHAR(10),""),"")</f>
        <v/>
      </c>
      <c r="D12" s="116" t="str">
        <f>IF(LEN('ZMĚNY ZP OSTATNÍ'!D20)&gt;0,UPPER(SUBSTITUTE('ZMĚNY ZP OSTATNÍ'!D20,CHAR(10),"")),"")</f>
        <v/>
      </c>
      <c r="E12" s="116" t="str">
        <f>IF(LEN('ZMĚNY ZP OSTATNÍ'!E20)&gt;0,UPPER(SUBSTITUTE('ZMĚNY ZP OSTATNÍ'!E20,CHAR(10),"")),"")</f>
        <v/>
      </c>
      <c r="F12" s="116" t="str">
        <f>IF(LEN('ZMĚNY ZP OSTATNÍ'!F20)&gt;0,UPPER(SUBSTITUTE('ZMĚNY ZP OSTATNÍ'!F20,CHAR(10),"")),"")</f>
        <v/>
      </c>
      <c r="G12" s="116" t="str">
        <f>IF(LEN('ZMĚNY ZP OSTATNÍ'!G20)&gt;0,UPPER(SUBSTITUTE('ZMĚNY ZP OSTATNÍ'!G20,CHAR(10),"")),"")</f>
        <v/>
      </c>
      <c r="H12" s="116" t="str">
        <f>IF(LEN('ZMĚNY ZP OSTATNÍ'!H20)&gt;0,UPPER(SUBSTITUTE('ZMĚNY ZP OSTATNÍ'!H20,CHAR(10),"")),"")</f>
        <v/>
      </c>
      <c r="I12" s="116" t="str">
        <f>IF(LEN('ZMĚNY ZP OSTATNÍ'!I20)&gt;0,UPPER(SUBSTITUTE('ZMĚNY ZP OSTATNÍ'!I20,CHAR(10),"")),"")</f>
        <v/>
      </c>
      <c r="J12" s="116" t="str">
        <f>IF(LEN('ZMĚNY ZP OSTATNÍ'!J20)&gt;0,UPPER(SUBSTITUTE('ZMĚNY ZP OSTATNÍ'!J20,CHAR(10),"")),"")</f>
        <v/>
      </c>
      <c r="K12" s="116" t="str">
        <f>IF(LEN('ZMĚNY ZP OSTATNÍ'!K20)&gt;0,UPPER(SUBSTITUTE('ZMĚNY ZP OSTATNÍ'!K20,CHAR(10),"")),"")</f>
        <v/>
      </c>
      <c r="L12" s="116" t="str">
        <f>IF(LEN('ZMĚNY ZP OSTATNÍ'!L20)&gt;0,UPPER(SUBSTITUTE('ZMĚNY ZP OSTATNÍ'!L20,CHAR(10),"")),"")</f>
        <v/>
      </c>
      <c r="M12" s="116" t="str">
        <f>IF(LEN('ZMĚNY ZP OSTATNÍ'!M20)&gt;0,UPPER(SUBSTITUTE('ZMĚNY ZP OSTATNÍ'!M20,CHAR(10),"")),"")</f>
        <v/>
      </c>
      <c r="N12" s="116" t="str">
        <f>IF(LEN('ZMĚNY ZP OSTATNÍ'!N20)&gt;0,UPPER(SUBSTITUTE('ZMĚNY ZP OSTATNÍ'!N20,CHAR(10),"")),"")</f>
        <v/>
      </c>
      <c r="O12" s="116" t="str">
        <f>IF(LEN('ZMĚNY ZP OSTATNÍ'!O20)&gt;0,UPPER(SUBSTITUTE('ZMĚNY ZP OSTATNÍ'!O20,CHAR(10),"")),"")</f>
        <v/>
      </c>
      <c r="P12" s="116" t="str">
        <f>IF(LEN('ZMĚNY ZP OSTATNÍ'!P20)&gt;0,UPPER(SUBSTITUTE('ZMĚNY ZP OSTATNÍ'!P20,CHAR(10),"")),"")</f>
        <v/>
      </c>
      <c r="Q12" s="116" t="str">
        <f>IF(LEN('ZMĚNY ZP OSTATNÍ'!Q20)&gt;0,UPPER(SUBSTITUTE('ZMĚNY ZP OSTATNÍ'!Q20,CHAR(10),"")),"")</f>
        <v/>
      </c>
      <c r="R12" s="116" t="str">
        <f>IF(LEN('ZMĚNY ZP OSTATNÍ'!R20)&gt;0,UPPER(SUBSTITUTE('ZMĚNY ZP OSTATNÍ'!R20,CHAR(10),"")),"")</f>
        <v/>
      </c>
      <c r="S12" s="116" t="str">
        <f>IF(LEN('ZMĚNY ZP OSTATNÍ'!S20)&gt;0,UPPER(SUBSTITUTE('ZMĚNY ZP OSTATNÍ'!S20,CHAR(10),"")),"")</f>
        <v/>
      </c>
      <c r="T12" s="117" t="str">
        <f>IF('ZMĚNY ZP OSTATNÍ'!T20="","",'ZMĚNY ZP OSTATNÍ'!T20)</f>
        <v/>
      </c>
      <c r="U12" s="116" t="str">
        <f>IF(LEN('ZMĚNY ZP OSTATNÍ'!U20)&gt;0,UPPER(SUBSTITUTE('ZMĚNY ZP OSTATNÍ'!U20,CHAR(10),"")),"")</f>
        <v/>
      </c>
      <c r="V12" s="116" t="str">
        <f>IF(LEN('ZMĚNY ZP OSTATNÍ'!V20)&gt;0,UPPER(SUBSTITUTE('ZMĚNY ZP OSTATNÍ'!V20,CHAR(10),"")),"")</f>
        <v/>
      </c>
      <c r="W12" s="116" t="str">
        <f>IF(LEN('ZMĚNY ZP OSTATNÍ'!W20)&gt;0,UPPER(SUBSTITUTE('ZMĚNY ZP OSTATNÍ'!W20,CHAR(10),"")),"")</f>
        <v/>
      </c>
      <c r="X12" s="116" t="str">
        <f>IF(LEN('ZMĚNY ZP OSTATNÍ'!X20)&gt;0,UPPER(SUBSTITUTE('ZMĚNY ZP OSTATNÍ'!X20,CHAR(10),"")),"")</f>
        <v/>
      </c>
      <c r="Y12" s="116" t="str">
        <f>IF(LEN('ZMĚNY ZP OSTATNÍ'!Y20)&gt;0,UPPER(SUBSTITUTE('ZMĚNY ZP OSTATNÍ'!Y20,CHAR(10),"")),"")</f>
        <v/>
      </c>
      <c r="Z12" s="116" t="str">
        <f>IF(LEN('ZMĚNY ZP OSTATNÍ'!Z20)&gt;0,UPPER(SUBSTITUTE('ZMĚNY ZP OSTATNÍ'!Z20,CHAR(10),"")),"")</f>
        <v/>
      </c>
      <c r="AA12" s="116" t="str">
        <f>IF(LEN('ZMĚNY ZP OSTATNÍ'!AA20)&gt;0,UPPER(SUBSTITUTE('ZMĚNY ZP OSTATNÍ'!AA20,CHAR(10),"")),"")</f>
        <v/>
      </c>
      <c r="AB12" s="116" t="str">
        <f>IF(LEN('ZMĚNY ZP OSTATNÍ'!AB20)&gt;0,UPPER(SUBSTITUTE('ZMĚNY ZP OSTATNÍ'!AB20,CHAR(10),"")),"")</f>
        <v/>
      </c>
      <c r="AC12" s="116" t="str">
        <f>IF(LEN('ZMĚNY ZP OSTATNÍ'!AC20)&gt;0,UPPER(SUBSTITUTE('ZMĚNY ZP OSTATNÍ'!AC20,CHAR(10),"")),"")</f>
        <v/>
      </c>
      <c r="AD12" s="116" t="str">
        <f>IF(LEN('ZMĚNY ZP OSTATNÍ'!AD20)&gt;0,UPPER(SUBSTITUTE('ZMĚNY ZP OSTATNÍ'!AD20,CHAR(10),"")),"")</f>
        <v/>
      </c>
      <c r="AE12" s="144" t="str">
        <f t="shared" si="2"/>
        <v/>
      </c>
      <c r="AF12" s="144" t="str">
        <f t="shared" si="2"/>
        <v/>
      </c>
      <c r="AG12" s="144" t="str">
        <f t="shared" si="2"/>
        <v/>
      </c>
      <c r="AH12" s="144" t="str">
        <f t="shared" si="2"/>
        <v/>
      </c>
      <c r="AI12" s="144" t="str">
        <f t="shared" si="2"/>
        <v/>
      </c>
      <c r="AJ12" s="144" t="str">
        <f t="shared" si="2"/>
        <v/>
      </c>
      <c r="AK12" s="144" t="str">
        <f t="shared" si="2"/>
        <v/>
      </c>
      <c r="AL12" s="144" t="str">
        <f t="shared" si="2"/>
        <v/>
      </c>
      <c r="AM12" s="144" t="str">
        <f t="shared" si="2"/>
        <v/>
      </c>
      <c r="AN12" s="144" t="str">
        <f t="shared" si="2"/>
        <v/>
      </c>
      <c r="AO12" s="144" t="str">
        <f t="shared" si="2"/>
        <v/>
      </c>
      <c r="AP12" s="144" t="str">
        <f t="shared" si="2"/>
        <v/>
      </c>
      <c r="AQ12" s="144" t="str">
        <f t="shared" si="2"/>
        <v/>
      </c>
      <c r="AR12" s="144" t="str">
        <f t="shared" si="2"/>
        <v/>
      </c>
      <c r="AS12" s="144" t="str">
        <f t="shared" si="2"/>
        <v/>
      </c>
      <c r="AT12" s="144" t="str">
        <f t="shared" si="2"/>
        <v/>
      </c>
      <c r="AU12" s="144" t="str">
        <f t="shared" si="3"/>
        <v/>
      </c>
      <c r="AV12" s="145" t="str">
        <f t="shared" si="3"/>
        <v/>
      </c>
      <c r="AW12" s="144" t="str">
        <f t="shared" si="3"/>
        <v/>
      </c>
      <c r="AX12" s="144" t="str">
        <f t="shared" si="3"/>
        <v/>
      </c>
      <c r="AY12" s="145" t="str">
        <f t="shared" si="3"/>
        <v/>
      </c>
      <c r="AZ12" s="144" t="str">
        <f t="shared" si="3"/>
        <v/>
      </c>
      <c r="BA12" s="144" t="str">
        <f t="shared" si="3"/>
        <v/>
      </c>
      <c r="BB12" s="144" t="str">
        <f t="shared" si="3"/>
        <v/>
      </c>
      <c r="BC12" s="144" t="str">
        <f t="shared" si="3"/>
        <v/>
      </c>
      <c r="BD12" s="144" t="str">
        <f t="shared" si="3"/>
        <v/>
      </c>
      <c r="BE12" s="144" t="str">
        <f t="shared" si="3"/>
        <v/>
      </c>
    </row>
    <row r="13" spans="1:57" x14ac:dyDescent="0.25">
      <c r="A13" s="55" t="str">
        <f t="shared" si="4"/>
        <v/>
      </c>
      <c r="B13" s="116" t="str">
        <f>IF(LEN('ZMĚNY ZP OSTATNÍ'!B22)&gt;0,UPPER(SUBSTITUTE('ZMĚNY ZP OSTATNÍ'!B22,CHAR(10),"")),"")</f>
        <v/>
      </c>
      <c r="C13" s="116" t="str">
        <f>IF(LEN('ZMĚNY ZP OSTATNÍ'!C22)&gt;0,SUBSTITUTE('ZMĚNY ZP OSTATNÍ'!C22,CHAR(10),""),"")</f>
        <v/>
      </c>
      <c r="D13" s="116" t="str">
        <f>IF(LEN('ZMĚNY ZP OSTATNÍ'!D22)&gt;0,UPPER(SUBSTITUTE('ZMĚNY ZP OSTATNÍ'!D22,CHAR(10),"")),"")</f>
        <v/>
      </c>
      <c r="E13" s="116" t="str">
        <f>IF(LEN('ZMĚNY ZP OSTATNÍ'!E22)&gt;0,UPPER(SUBSTITUTE('ZMĚNY ZP OSTATNÍ'!E22,CHAR(10),"")),"")</f>
        <v/>
      </c>
      <c r="F13" s="116" t="str">
        <f>IF(LEN('ZMĚNY ZP OSTATNÍ'!F22)&gt;0,UPPER(SUBSTITUTE('ZMĚNY ZP OSTATNÍ'!F22,CHAR(10),"")),"")</f>
        <v/>
      </c>
      <c r="G13" s="116" t="str">
        <f>IF(LEN('ZMĚNY ZP OSTATNÍ'!G22)&gt;0,UPPER(SUBSTITUTE('ZMĚNY ZP OSTATNÍ'!G22,CHAR(10),"")),"")</f>
        <v/>
      </c>
      <c r="H13" s="116" t="str">
        <f>IF(LEN('ZMĚNY ZP OSTATNÍ'!H22)&gt;0,UPPER(SUBSTITUTE('ZMĚNY ZP OSTATNÍ'!H22,CHAR(10),"")),"")</f>
        <v/>
      </c>
      <c r="I13" s="116" t="str">
        <f>IF(LEN('ZMĚNY ZP OSTATNÍ'!I22)&gt;0,UPPER(SUBSTITUTE('ZMĚNY ZP OSTATNÍ'!I22,CHAR(10),"")),"")</f>
        <v/>
      </c>
      <c r="J13" s="116" t="str">
        <f>IF(LEN('ZMĚNY ZP OSTATNÍ'!J22)&gt;0,UPPER(SUBSTITUTE('ZMĚNY ZP OSTATNÍ'!J22,CHAR(10),"")),"")</f>
        <v/>
      </c>
      <c r="K13" s="116" t="str">
        <f>IF(LEN('ZMĚNY ZP OSTATNÍ'!K22)&gt;0,UPPER(SUBSTITUTE('ZMĚNY ZP OSTATNÍ'!K22,CHAR(10),"")),"")</f>
        <v/>
      </c>
      <c r="L13" s="116" t="str">
        <f>IF(LEN('ZMĚNY ZP OSTATNÍ'!L22)&gt;0,UPPER(SUBSTITUTE('ZMĚNY ZP OSTATNÍ'!L22,CHAR(10),"")),"")</f>
        <v/>
      </c>
      <c r="M13" s="116" t="str">
        <f>IF(LEN('ZMĚNY ZP OSTATNÍ'!M22)&gt;0,UPPER(SUBSTITUTE('ZMĚNY ZP OSTATNÍ'!M22,CHAR(10),"")),"")</f>
        <v/>
      </c>
      <c r="N13" s="116" t="str">
        <f>IF(LEN('ZMĚNY ZP OSTATNÍ'!N22)&gt;0,UPPER(SUBSTITUTE('ZMĚNY ZP OSTATNÍ'!N22,CHAR(10),"")),"")</f>
        <v/>
      </c>
      <c r="O13" s="116" t="str">
        <f>IF(LEN('ZMĚNY ZP OSTATNÍ'!O22)&gt;0,UPPER(SUBSTITUTE('ZMĚNY ZP OSTATNÍ'!O22,CHAR(10),"")),"")</f>
        <v/>
      </c>
      <c r="P13" s="116" t="str">
        <f>IF(LEN('ZMĚNY ZP OSTATNÍ'!P22)&gt;0,UPPER(SUBSTITUTE('ZMĚNY ZP OSTATNÍ'!P22,CHAR(10),"")),"")</f>
        <v/>
      </c>
      <c r="Q13" s="116" t="str">
        <f>IF(LEN('ZMĚNY ZP OSTATNÍ'!Q22)&gt;0,UPPER(SUBSTITUTE('ZMĚNY ZP OSTATNÍ'!Q22,CHAR(10),"")),"")</f>
        <v/>
      </c>
      <c r="R13" s="116" t="str">
        <f>IF(LEN('ZMĚNY ZP OSTATNÍ'!R22)&gt;0,UPPER(SUBSTITUTE('ZMĚNY ZP OSTATNÍ'!R22,CHAR(10),"")),"")</f>
        <v/>
      </c>
      <c r="S13" s="116" t="str">
        <f>IF(LEN('ZMĚNY ZP OSTATNÍ'!S22)&gt;0,UPPER(SUBSTITUTE('ZMĚNY ZP OSTATNÍ'!S22,CHAR(10),"")),"")</f>
        <v/>
      </c>
      <c r="T13" s="117" t="str">
        <f>IF('ZMĚNY ZP OSTATNÍ'!T22="","",'ZMĚNY ZP OSTATNÍ'!T22)</f>
        <v/>
      </c>
      <c r="U13" s="116" t="str">
        <f>IF(LEN('ZMĚNY ZP OSTATNÍ'!U22)&gt;0,UPPER(SUBSTITUTE('ZMĚNY ZP OSTATNÍ'!U22,CHAR(10),"")),"")</f>
        <v/>
      </c>
      <c r="V13" s="116" t="str">
        <f>IF(LEN('ZMĚNY ZP OSTATNÍ'!V22)&gt;0,UPPER(SUBSTITUTE('ZMĚNY ZP OSTATNÍ'!V22,CHAR(10),"")),"")</f>
        <v/>
      </c>
      <c r="W13" s="116" t="str">
        <f>IF(LEN('ZMĚNY ZP OSTATNÍ'!W22)&gt;0,UPPER(SUBSTITUTE('ZMĚNY ZP OSTATNÍ'!W22,CHAR(10),"")),"")</f>
        <v/>
      </c>
      <c r="X13" s="116" t="str">
        <f>IF(LEN('ZMĚNY ZP OSTATNÍ'!X22)&gt;0,UPPER(SUBSTITUTE('ZMĚNY ZP OSTATNÍ'!X22,CHAR(10),"")),"")</f>
        <v/>
      </c>
      <c r="Y13" s="116" t="str">
        <f>IF(LEN('ZMĚNY ZP OSTATNÍ'!Y22)&gt;0,UPPER(SUBSTITUTE('ZMĚNY ZP OSTATNÍ'!Y22,CHAR(10),"")),"")</f>
        <v/>
      </c>
      <c r="Z13" s="116" t="str">
        <f>IF(LEN('ZMĚNY ZP OSTATNÍ'!Z22)&gt;0,UPPER(SUBSTITUTE('ZMĚNY ZP OSTATNÍ'!Z22,CHAR(10),"")),"")</f>
        <v/>
      </c>
      <c r="AA13" s="116" t="str">
        <f>IF(LEN('ZMĚNY ZP OSTATNÍ'!AA22)&gt;0,UPPER(SUBSTITUTE('ZMĚNY ZP OSTATNÍ'!AA22,CHAR(10),"")),"")</f>
        <v/>
      </c>
      <c r="AB13" s="116" t="str">
        <f>IF(LEN('ZMĚNY ZP OSTATNÍ'!AB22)&gt;0,UPPER(SUBSTITUTE('ZMĚNY ZP OSTATNÍ'!AB22,CHAR(10),"")),"")</f>
        <v/>
      </c>
      <c r="AC13" s="116" t="str">
        <f>IF(LEN('ZMĚNY ZP OSTATNÍ'!AC22)&gt;0,UPPER(SUBSTITUTE('ZMĚNY ZP OSTATNÍ'!AC22,CHAR(10),"")),"")</f>
        <v/>
      </c>
      <c r="AD13" s="116" t="str">
        <f>IF(LEN('ZMĚNY ZP OSTATNÍ'!AD22)&gt;0,UPPER(SUBSTITUTE('ZMĚNY ZP OSTATNÍ'!AD22,CHAR(10),"")),"")</f>
        <v/>
      </c>
      <c r="AE13" s="144" t="str">
        <f t="shared" si="2"/>
        <v/>
      </c>
      <c r="AF13" s="144" t="str">
        <f t="shared" si="2"/>
        <v/>
      </c>
      <c r="AG13" s="144" t="str">
        <f t="shared" si="2"/>
        <v/>
      </c>
      <c r="AH13" s="144" t="str">
        <f t="shared" si="2"/>
        <v/>
      </c>
      <c r="AI13" s="144" t="str">
        <f t="shared" si="2"/>
        <v/>
      </c>
      <c r="AJ13" s="144" t="str">
        <f t="shared" si="2"/>
        <v/>
      </c>
      <c r="AK13" s="144" t="str">
        <f t="shared" si="2"/>
        <v/>
      </c>
      <c r="AL13" s="144" t="str">
        <f t="shared" si="2"/>
        <v/>
      </c>
      <c r="AM13" s="144" t="str">
        <f t="shared" si="2"/>
        <v/>
      </c>
      <c r="AN13" s="144" t="str">
        <f t="shared" si="2"/>
        <v/>
      </c>
      <c r="AO13" s="144" t="str">
        <f t="shared" si="2"/>
        <v/>
      </c>
      <c r="AP13" s="144" t="str">
        <f t="shared" si="2"/>
        <v/>
      </c>
      <c r="AQ13" s="144" t="str">
        <f t="shared" si="2"/>
        <v/>
      </c>
      <c r="AR13" s="144" t="str">
        <f t="shared" si="2"/>
        <v/>
      </c>
      <c r="AS13" s="144" t="str">
        <f t="shared" si="2"/>
        <v/>
      </c>
      <c r="AT13" s="144" t="str">
        <f t="shared" si="2"/>
        <v/>
      </c>
      <c r="AU13" s="144" t="str">
        <f t="shared" si="3"/>
        <v/>
      </c>
      <c r="AV13" s="145" t="str">
        <f t="shared" si="3"/>
        <v/>
      </c>
      <c r="AW13" s="144" t="str">
        <f t="shared" si="3"/>
        <v/>
      </c>
      <c r="AX13" s="144" t="str">
        <f t="shared" si="3"/>
        <v/>
      </c>
      <c r="AY13" s="145" t="str">
        <f t="shared" si="3"/>
        <v/>
      </c>
      <c r="AZ13" s="144" t="str">
        <f t="shared" si="3"/>
        <v/>
      </c>
      <c r="BA13" s="144" t="str">
        <f t="shared" si="3"/>
        <v/>
      </c>
      <c r="BB13" s="144" t="str">
        <f t="shared" si="3"/>
        <v/>
      </c>
      <c r="BC13" s="144" t="str">
        <f t="shared" si="3"/>
        <v/>
      </c>
      <c r="BD13" s="144" t="str">
        <f t="shared" si="3"/>
        <v/>
      </c>
      <c r="BE13" s="144" t="str">
        <f t="shared" si="3"/>
        <v/>
      </c>
    </row>
    <row r="14" spans="1:57" x14ac:dyDescent="0.25">
      <c r="A14" s="55" t="str">
        <f t="shared" si="4"/>
        <v/>
      </c>
      <c r="B14" s="116" t="str">
        <f>IF(LEN('ZMĚNY ZP OSTATNÍ'!B24)&gt;0,UPPER(SUBSTITUTE('ZMĚNY ZP OSTATNÍ'!B24,CHAR(10),"")),"")</f>
        <v/>
      </c>
      <c r="C14" s="116" t="str">
        <f>IF(LEN('ZMĚNY ZP OSTATNÍ'!C24)&gt;0,SUBSTITUTE('ZMĚNY ZP OSTATNÍ'!C24,CHAR(10),""),"")</f>
        <v/>
      </c>
      <c r="D14" s="116" t="str">
        <f>IF(LEN('ZMĚNY ZP OSTATNÍ'!D24)&gt;0,UPPER(SUBSTITUTE('ZMĚNY ZP OSTATNÍ'!D24,CHAR(10),"")),"")</f>
        <v/>
      </c>
      <c r="E14" s="116" t="str">
        <f>IF(LEN('ZMĚNY ZP OSTATNÍ'!E24)&gt;0,UPPER(SUBSTITUTE('ZMĚNY ZP OSTATNÍ'!E24,CHAR(10),"")),"")</f>
        <v/>
      </c>
      <c r="F14" s="116" t="str">
        <f>IF(LEN('ZMĚNY ZP OSTATNÍ'!F24)&gt;0,UPPER(SUBSTITUTE('ZMĚNY ZP OSTATNÍ'!F24,CHAR(10),"")),"")</f>
        <v/>
      </c>
      <c r="G14" s="116" t="str">
        <f>IF(LEN('ZMĚNY ZP OSTATNÍ'!G24)&gt;0,UPPER(SUBSTITUTE('ZMĚNY ZP OSTATNÍ'!G24,CHAR(10),"")),"")</f>
        <v/>
      </c>
      <c r="H14" s="116" t="str">
        <f>IF(LEN('ZMĚNY ZP OSTATNÍ'!H24)&gt;0,UPPER(SUBSTITUTE('ZMĚNY ZP OSTATNÍ'!H24,CHAR(10),"")),"")</f>
        <v/>
      </c>
      <c r="I14" s="116" t="str">
        <f>IF(LEN('ZMĚNY ZP OSTATNÍ'!I24)&gt;0,UPPER(SUBSTITUTE('ZMĚNY ZP OSTATNÍ'!I24,CHAR(10),"")),"")</f>
        <v/>
      </c>
      <c r="J14" s="116" t="str">
        <f>IF(LEN('ZMĚNY ZP OSTATNÍ'!J24)&gt;0,UPPER(SUBSTITUTE('ZMĚNY ZP OSTATNÍ'!J24,CHAR(10),"")),"")</f>
        <v/>
      </c>
      <c r="K14" s="116" t="str">
        <f>IF(LEN('ZMĚNY ZP OSTATNÍ'!K24)&gt;0,UPPER(SUBSTITUTE('ZMĚNY ZP OSTATNÍ'!K24,CHAR(10),"")),"")</f>
        <v/>
      </c>
      <c r="L14" s="116" t="str">
        <f>IF(LEN('ZMĚNY ZP OSTATNÍ'!L24)&gt;0,UPPER(SUBSTITUTE('ZMĚNY ZP OSTATNÍ'!L24,CHAR(10),"")),"")</f>
        <v/>
      </c>
      <c r="M14" s="116" t="str">
        <f>IF(LEN('ZMĚNY ZP OSTATNÍ'!M24)&gt;0,UPPER(SUBSTITUTE('ZMĚNY ZP OSTATNÍ'!M24,CHAR(10),"")),"")</f>
        <v/>
      </c>
      <c r="N14" s="116" t="str">
        <f>IF(LEN('ZMĚNY ZP OSTATNÍ'!N24)&gt;0,UPPER(SUBSTITUTE('ZMĚNY ZP OSTATNÍ'!N24,CHAR(10),"")),"")</f>
        <v/>
      </c>
      <c r="O14" s="116" t="str">
        <f>IF(LEN('ZMĚNY ZP OSTATNÍ'!O24)&gt;0,UPPER(SUBSTITUTE('ZMĚNY ZP OSTATNÍ'!O24,CHAR(10),"")),"")</f>
        <v/>
      </c>
      <c r="P14" s="116" t="str">
        <f>IF(LEN('ZMĚNY ZP OSTATNÍ'!P24)&gt;0,UPPER(SUBSTITUTE('ZMĚNY ZP OSTATNÍ'!P24,CHAR(10),"")),"")</f>
        <v/>
      </c>
      <c r="Q14" s="116" t="str">
        <f>IF(LEN('ZMĚNY ZP OSTATNÍ'!Q24)&gt;0,UPPER(SUBSTITUTE('ZMĚNY ZP OSTATNÍ'!Q24,CHAR(10),"")),"")</f>
        <v/>
      </c>
      <c r="R14" s="116" t="str">
        <f>IF(LEN('ZMĚNY ZP OSTATNÍ'!R24)&gt;0,UPPER(SUBSTITUTE('ZMĚNY ZP OSTATNÍ'!R24,CHAR(10),"")),"")</f>
        <v/>
      </c>
      <c r="S14" s="116" t="str">
        <f>IF(LEN('ZMĚNY ZP OSTATNÍ'!S24)&gt;0,UPPER(SUBSTITUTE('ZMĚNY ZP OSTATNÍ'!S24,CHAR(10),"")),"")</f>
        <v/>
      </c>
      <c r="T14" s="117" t="str">
        <f>IF('ZMĚNY ZP OSTATNÍ'!T24="","",'ZMĚNY ZP OSTATNÍ'!T24)</f>
        <v/>
      </c>
      <c r="U14" s="116" t="str">
        <f>IF(LEN('ZMĚNY ZP OSTATNÍ'!U24)&gt;0,UPPER(SUBSTITUTE('ZMĚNY ZP OSTATNÍ'!U24,CHAR(10),"")),"")</f>
        <v/>
      </c>
      <c r="V14" s="116" t="str">
        <f>IF(LEN('ZMĚNY ZP OSTATNÍ'!V24)&gt;0,UPPER(SUBSTITUTE('ZMĚNY ZP OSTATNÍ'!V24,CHAR(10),"")),"")</f>
        <v/>
      </c>
      <c r="W14" s="116" t="str">
        <f>IF(LEN('ZMĚNY ZP OSTATNÍ'!W24)&gt;0,UPPER(SUBSTITUTE('ZMĚNY ZP OSTATNÍ'!W24,CHAR(10),"")),"")</f>
        <v/>
      </c>
      <c r="X14" s="116" t="str">
        <f>IF(LEN('ZMĚNY ZP OSTATNÍ'!X24)&gt;0,UPPER(SUBSTITUTE('ZMĚNY ZP OSTATNÍ'!X24,CHAR(10),"")),"")</f>
        <v/>
      </c>
      <c r="Y14" s="116" t="str">
        <f>IF(LEN('ZMĚNY ZP OSTATNÍ'!Y24)&gt;0,UPPER(SUBSTITUTE('ZMĚNY ZP OSTATNÍ'!Y24,CHAR(10),"")),"")</f>
        <v/>
      </c>
      <c r="Z14" s="116" t="str">
        <f>IF(LEN('ZMĚNY ZP OSTATNÍ'!Z24)&gt;0,UPPER(SUBSTITUTE('ZMĚNY ZP OSTATNÍ'!Z24,CHAR(10),"")),"")</f>
        <v/>
      </c>
      <c r="AA14" s="116" t="str">
        <f>IF(LEN('ZMĚNY ZP OSTATNÍ'!AA24)&gt;0,UPPER(SUBSTITUTE('ZMĚNY ZP OSTATNÍ'!AA24,CHAR(10),"")),"")</f>
        <v/>
      </c>
      <c r="AB14" s="116" t="str">
        <f>IF(LEN('ZMĚNY ZP OSTATNÍ'!AB24)&gt;0,UPPER(SUBSTITUTE('ZMĚNY ZP OSTATNÍ'!AB24,CHAR(10),"")),"")</f>
        <v/>
      </c>
      <c r="AC14" s="116" t="str">
        <f>IF(LEN('ZMĚNY ZP OSTATNÍ'!AC24)&gt;0,UPPER(SUBSTITUTE('ZMĚNY ZP OSTATNÍ'!AC24,CHAR(10),"")),"")</f>
        <v/>
      </c>
      <c r="AD14" s="116" t="str">
        <f>IF(LEN('ZMĚNY ZP OSTATNÍ'!AD24)&gt;0,UPPER(SUBSTITUTE('ZMĚNY ZP OSTATNÍ'!AD24,CHAR(10),"")),"")</f>
        <v/>
      </c>
      <c r="AE14" s="144" t="str">
        <f t="shared" si="2"/>
        <v/>
      </c>
      <c r="AF14" s="144" t="str">
        <f t="shared" si="2"/>
        <v/>
      </c>
      <c r="AG14" s="144" t="str">
        <f t="shared" si="2"/>
        <v/>
      </c>
      <c r="AH14" s="144" t="str">
        <f t="shared" si="2"/>
        <v/>
      </c>
      <c r="AI14" s="144" t="str">
        <f t="shared" si="2"/>
        <v/>
      </c>
      <c r="AJ14" s="144" t="str">
        <f t="shared" si="2"/>
        <v/>
      </c>
      <c r="AK14" s="144" t="str">
        <f t="shared" si="2"/>
        <v/>
      </c>
      <c r="AL14" s="144" t="str">
        <f t="shared" si="2"/>
        <v/>
      </c>
      <c r="AM14" s="144" t="str">
        <f t="shared" si="2"/>
        <v/>
      </c>
      <c r="AN14" s="144" t="str">
        <f t="shared" si="2"/>
        <v/>
      </c>
      <c r="AO14" s="144" t="str">
        <f t="shared" si="2"/>
        <v/>
      </c>
      <c r="AP14" s="144" t="str">
        <f t="shared" si="2"/>
        <v/>
      </c>
      <c r="AQ14" s="144" t="str">
        <f t="shared" si="2"/>
        <v/>
      </c>
      <c r="AR14" s="144" t="str">
        <f t="shared" si="2"/>
        <v/>
      </c>
      <c r="AS14" s="144" t="str">
        <f t="shared" si="2"/>
        <v/>
      </c>
      <c r="AT14" s="144" t="str">
        <f t="shared" si="2"/>
        <v/>
      </c>
      <c r="AU14" s="144" t="str">
        <f t="shared" si="3"/>
        <v/>
      </c>
      <c r="AV14" s="145" t="str">
        <f t="shared" si="3"/>
        <v/>
      </c>
      <c r="AW14" s="144" t="str">
        <f t="shared" si="3"/>
        <v/>
      </c>
      <c r="AX14" s="144" t="str">
        <f t="shared" si="3"/>
        <v/>
      </c>
      <c r="AY14" s="145" t="str">
        <f t="shared" si="3"/>
        <v/>
      </c>
      <c r="AZ14" s="144" t="str">
        <f t="shared" si="3"/>
        <v/>
      </c>
      <c r="BA14" s="144" t="str">
        <f t="shared" si="3"/>
        <v/>
      </c>
      <c r="BB14" s="144" t="str">
        <f t="shared" si="3"/>
        <v/>
      </c>
      <c r="BC14" s="144" t="str">
        <f t="shared" si="3"/>
        <v/>
      </c>
      <c r="BD14" s="144" t="str">
        <f t="shared" si="3"/>
        <v/>
      </c>
      <c r="BE14" s="144" t="str">
        <f t="shared" si="3"/>
        <v/>
      </c>
    </row>
    <row r="15" spans="1:57" x14ac:dyDescent="0.25">
      <c r="A15" s="55" t="str">
        <f t="shared" si="4"/>
        <v/>
      </c>
      <c r="B15" s="116" t="str">
        <f>IF(LEN('ZMĚNY ZP OSTATNÍ'!B26)&gt;0,UPPER(SUBSTITUTE('ZMĚNY ZP OSTATNÍ'!B26,CHAR(10),"")),"")</f>
        <v/>
      </c>
      <c r="C15" s="116" t="str">
        <f>IF(LEN('ZMĚNY ZP OSTATNÍ'!C26)&gt;0,SUBSTITUTE('ZMĚNY ZP OSTATNÍ'!C26,CHAR(10),""),"")</f>
        <v/>
      </c>
      <c r="D15" s="116" t="str">
        <f>IF(LEN('ZMĚNY ZP OSTATNÍ'!D26)&gt;0,UPPER(SUBSTITUTE('ZMĚNY ZP OSTATNÍ'!D26,CHAR(10),"")),"")</f>
        <v/>
      </c>
      <c r="E15" s="116" t="str">
        <f>IF(LEN('ZMĚNY ZP OSTATNÍ'!E26)&gt;0,UPPER(SUBSTITUTE('ZMĚNY ZP OSTATNÍ'!E26,CHAR(10),"")),"")</f>
        <v/>
      </c>
      <c r="F15" s="116" t="str">
        <f>IF(LEN('ZMĚNY ZP OSTATNÍ'!F26)&gt;0,UPPER(SUBSTITUTE('ZMĚNY ZP OSTATNÍ'!F26,CHAR(10),"")),"")</f>
        <v/>
      </c>
      <c r="G15" s="116" t="str">
        <f>IF(LEN('ZMĚNY ZP OSTATNÍ'!G26)&gt;0,UPPER(SUBSTITUTE('ZMĚNY ZP OSTATNÍ'!G26,CHAR(10),"")),"")</f>
        <v/>
      </c>
      <c r="H15" s="116" t="str">
        <f>IF(LEN('ZMĚNY ZP OSTATNÍ'!H26)&gt;0,UPPER(SUBSTITUTE('ZMĚNY ZP OSTATNÍ'!H26,CHAR(10),"")),"")</f>
        <v/>
      </c>
      <c r="I15" s="116" t="str">
        <f>IF(LEN('ZMĚNY ZP OSTATNÍ'!I26)&gt;0,UPPER(SUBSTITUTE('ZMĚNY ZP OSTATNÍ'!I26,CHAR(10),"")),"")</f>
        <v/>
      </c>
      <c r="J15" s="116" t="str">
        <f>IF(LEN('ZMĚNY ZP OSTATNÍ'!J26)&gt;0,UPPER(SUBSTITUTE('ZMĚNY ZP OSTATNÍ'!J26,CHAR(10),"")),"")</f>
        <v/>
      </c>
      <c r="K15" s="116" t="str">
        <f>IF(LEN('ZMĚNY ZP OSTATNÍ'!K26)&gt;0,UPPER(SUBSTITUTE('ZMĚNY ZP OSTATNÍ'!K26,CHAR(10),"")),"")</f>
        <v/>
      </c>
      <c r="L15" s="116" t="str">
        <f>IF(LEN('ZMĚNY ZP OSTATNÍ'!L26)&gt;0,UPPER(SUBSTITUTE('ZMĚNY ZP OSTATNÍ'!L26,CHAR(10),"")),"")</f>
        <v/>
      </c>
      <c r="M15" s="116" t="str">
        <f>IF(LEN('ZMĚNY ZP OSTATNÍ'!M26)&gt;0,UPPER(SUBSTITUTE('ZMĚNY ZP OSTATNÍ'!M26,CHAR(10),"")),"")</f>
        <v/>
      </c>
      <c r="N15" s="116" t="str">
        <f>IF(LEN('ZMĚNY ZP OSTATNÍ'!N26)&gt;0,UPPER(SUBSTITUTE('ZMĚNY ZP OSTATNÍ'!N26,CHAR(10),"")),"")</f>
        <v/>
      </c>
      <c r="O15" s="116" t="str">
        <f>IF(LEN('ZMĚNY ZP OSTATNÍ'!O26)&gt;0,UPPER(SUBSTITUTE('ZMĚNY ZP OSTATNÍ'!O26,CHAR(10),"")),"")</f>
        <v/>
      </c>
      <c r="P15" s="116" t="str">
        <f>IF(LEN('ZMĚNY ZP OSTATNÍ'!P26)&gt;0,UPPER(SUBSTITUTE('ZMĚNY ZP OSTATNÍ'!P26,CHAR(10),"")),"")</f>
        <v/>
      </c>
      <c r="Q15" s="116" t="str">
        <f>IF(LEN('ZMĚNY ZP OSTATNÍ'!Q26)&gt;0,UPPER(SUBSTITUTE('ZMĚNY ZP OSTATNÍ'!Q26,CHAR(10),"")),"")</f>
        <v/>
      </c>
      <c r="R15" s="116" t="str">
        <f>IF(LEN('ZMĚNY ZP OSTATNÍ'!R26)&gt;0,UPPER(SUBSTITUTE('ZMĚNY ZP OSTATNÍ'!R26,CHAR(10),"")),"")</f>
        <v/>
      </c>
      <c r="S15" s="116" t="str">
        <f>IF(LEN('ZMĚNY ZP OSTATNÍ'!S26)&gt;0,UPPER(SUBSTITUTE('ZMĚNY ZP OSTATNÍ'!S26,CHAR(10),"")),"")</f>
        <v/>
      </c>
      <c r="T15" s="117" t="str">
        <f>IF('ZMĚNY ZP OSTATNÍ'!T26="","",'ZMĚNY ZP OSTATNÍ'!T26)</f>
        <v/>
      </c>
      <c r="U15" s="116" t="str">
        <f>IF(LEN('ZMĚNY ZP OSTATNÍ'!U26)&gt;0,UPPER(SUBSTITUTE('ZMĚNY ZP OSTATNÍ'!U26,CHAR(10),"")),"")</f>
        <v/>
      </c>
      <c r="V15" s="116" t="str">
        <f>IF(LEN('ZMĚNY ZP OSTATNÍ'!V26)&gt;0,UPPER(SUBSTITUTE('ZMĚNY ZP OSTATNÍ'!V26,CHAR(10),"")),"")</f>
        <v/>
      </c>
      <c r="W15" s="116" t="str">
        <f>IF(LEN('ZMĚNY ZP OSTATNÍ'!W26)&gt;0,UPPER(SUBSTITUTE('ZMĚNY ZP OSTATNÍ'!W26,CHAR(10),"")),"")</f>
        <v/>
      </c>
      <c r="X15" s="116" t="str">
        <f>IF(LEN('ZMĚNY ZP OSTATNÍ'!X26)&gt;0,UPPER(SUBSTITUTE('ZMĚNY ZP OSTATNÍ'!X26,CHAR(10),"")),"")</f>
        <v/>
      </c>
      <c r="Y15" s="116" t="str">
        <f>IF(LEN('ZMĚNY ZP OSTATNÍ'!Y26)&gt;0,UPPER(SUBSTITUTE('ZMĚNY ZP OSTATNÍ'!Y26,CHAR(10),"")),"")</f>
        <v/>
      </c>
      <c r="Z15" s="116" t="str">
        <f>IF(LEN('ZMĚNY ZP OSTATNÍ'!Z26)&gt;0,UPPER(SUBSTITUTE('ZMĚNY ZP OSTATNÍ'!Z26,CHAR(10),"")),"")</f>
        <v/>
      </c>
      <c r="AA15" s="116" t="str">
        <f>IF(LEN('ZMĚNY ZP OSTATNÍ'!AA26)&gt;0,UPPER(SUBSTITUTE('ZMĚNY ZP OSTATNÍ'!AA26,CHAR(10),"")),"")</f>
        <v/>
      </c>
      <c r="AB15" s="116" t="str">
        <f>IF(LEN('ZMĚNY ZP OSTATNÍ'!AB26)&gt;0,UPPER(SUBSTITUTE('ZMĚNY ZP OSTATNÍ'!AB26,CHAR(10),"")),"")</f>
        <v/>
      </c>
      <c r="AC15" s="116" t="str">
        <f>IF(LEN('ZMĚNY ZP OSTATNÍ'!AC26)&gt;0,UPPER(SUBSTITUTE('ZMĚNY ZP OSTATNÍ'!AC26,CHAR(10),"")),"")</f>
        <v/>
      </c>
      <c r="AD15" s="116" t="str">
        <f>IF(LEN('ZMĚNY ZP OSTATNÍ'!AD26)&gt;0,UPPER(SUBSTITUTE('ZMĚNY ZP OSTATNÍ'!AD26,CHAR(10),"")),"")</f>
        <v/>
      </c>
      <c r="AE15" s="144" t="str">
        <f t="shared" si="2"/>
        <v/>
      </c>
      <c r="AF15" s="144" t="str">
        <f t="shared" si="2"/>
        <v/>
      </c>
      <c r="AG15" s="144" t="str">
        <f t="shared" si="2"/>
        <v/>
      </c>
      <c r="AH15" s="144" t="str">
        <f t="shared" si="2"/>
        <v/>
      </c>
      <c r="AI15" s="144" t="str">
        <f t="shared" si="2"/>
        <v/>
      </c>
      <c r="AJ15" s="144" t="str">
        <f t="shared" si="2"/>
        <v/>
      </c>
      <c r="AK15" s="144" t="str">
        <f t="shared" si="2"/>
        <v/>
      </c>
      <c r="AL15" s="144" t="str">
        <f t="shared" si="2"/>
        <v/>
      </c>
      <c r="AM15" s="144" t="str">
        <f t="shared" si="2"/>
        <v/>
      </c>
      <c r="AN15" s="144" t="str">
        <f t="shared" si="2"/>
        <v/>
      </c>
      <c r="AO15" s="144" t="str">
        <f t="shared" si="2"/>
        <v/>
      </c>
      <c r="AP15" s="144" t="str">
        <f t="shared" si="2"/>
        <v/>
      </c>
      <c r="AQ15" s="144" t="str">
        <f t="shared" si="2"/>
        <v/>
      </c>
      <c r="AR15" s="144" t="str">
        <f t="shared" si="2"/>
        <v/>
      </c>
      <c r="AS15" s="144" t="str">
        <f t="shared" si="2"/>
        <v/>
      </c>
      <c r="AT15" s="144" t="str">
        <f t="shared" si="2"/>
        <v/>
      </c>
      <c r="AU15" s="144" t="str">
        <f t="shared" si="3"/>
        <v/>
      </c>
      <c r="AV15" s="145" t="str">
        <f t="shared" si="3"/>
        <v/>
      </c>
      <c r="AW15" s="144" t="str">
        <f t="shared" si="3"/>
        <v/>
      </c>
      <c r="AX15" s="144" t="str">
        <f t="shared" si="3"/>
        <v/>
      </c>
      <c r="AY15" s="145" t="str">
        <f t="shared" si="3"/>
        <v/>
      </c>
      <c r="AZ15" s="144" t="str">
        <f t="shared" si="3"/>
        <v/>
      </c>
      <c r="BA15" s="144" t="str">
        <f t="shared" si="3"/>
        <v/>
      </c>
      <c r="BB15" s="144" t="str">
        <f t="shared" si="3"/>
        <v/>
      </c>
      <c r="BC15" s="144" t="str">
        <f t="shared" si="3"/>
        <v/>
      </c>
      <c r="BD15" s="144" t="str">
        <f t="shared" si="3"/>
        <v/>
      </c>
      <c r="BE15" s="144" t="str">
        <f t="shared" si="3"/>
        <v/>
      </c>
    </row>
    <row r="16" spans="1:57" x14ac:dyDescent="0.25">
      <c r="A16" s="55" t="str">
        <f t="shared" si="4"/>
        <v/>
      </c>
      <c r="B16" s="116" t="str">
        <f>IF(LEN('ZMĚNY ZP OSTATNÍ'!B28)&gt;0,UPPER(SUBSTITUTE('ZMĚNY ZP OSTATNÍ'!B28,CHAR(10),"")),"")</f>
        <v/>
      </c>
      <c r="C16" s="116" t="str">
        <f>IF(LEN('ZMĚNY ZP OSTATNÍ'!C28)&gt;0,SUBSTITUTE('ZMĚNY ZP OSTATNÍ'!C28,CHAR(10),""),"")</f>
        <v/>
      </c>
      <c r="D16" s="116" t="str">
        <f>IF(LEN('ZMĚNY ZP OSTATNÍ'!D28)&gt;0,UPPER(SUBSTITUTE('ZMĚNY ZP OSTATNÍ'!D28,CHAR(10),"")),"")</f>
        <v/>
      </c>
      <c r="E16" s="116" t="str">
        <f>IF(LEN('ZMĚNY ZP OSTATNÍ'!E28)&gt;0,UPPER(SUBSTITUTE('ZMĚNY ZP OSTATNÍ'!E28,CHAR(10),"")),"")</f>
        <v/>
      </c>
      <c r="F16" s="116" t="str">
        <f>IF(LEN('ZMĚNY ZP OSTATNÍ'!F28)&gt;0,UPPER(SUBSTITUTE('ZMĚNY ZP OSTATNÍ'!F28,CHAR(10),"")),"")</f>
        <v/>
      </c>
      <c r="G16" s="116" t="str">
        <f>IF(LEN('ZMĚNY ZP OSTATNÍ'!G28)&gt;0,UPPER(SUBSTITUTE('ZMĚNY ZP OSTATNÍ'!G28,CHAR(10),"")),"")</f>
        <v/>
      </c>
      <c r="H16" s="116" t="str">
        <f>IF(LEN('ZMĚNY ZP OSTATNÍ'!H28)&gt;0,UPPER(SUBSTITUTE('ZMĚNY ZP OSTATNÍ'!H28,CHAR(10),"")),"")</f>
        <v/>
      </c>
      <c r="I16" s="116" t="str">
        <f>IF(LEN('ZMĚNY ZP OSTATNÍ'!I28)&gt;0,UPPER(SUBSTITUTE('ZMĚNY ZP OSTATNÍ'!I28,CHAR(10),"")),"")</f>
        <v/>
      </c>
      <c r="J16" s="116" t="str">
        <f>IF(LEN('ZMĚNY ZP OSTATNÍ'!J28)&gt;0,UPPER(SUBSTITUTE('ZMĚNY ZP OSTATNÍ'!J28,CHAR(10),"")),"")</f>
        <v/>
      </c>
      <c r="K16" s="116" t="str">
        <f>IF(LEN('ZMĚNY ZP OSTATNÍ'!K28)&gt;0,UPPER(SUBSTITUTE('ZMĚNY ZP OSTATNÍ'!K28,CHAR(10),"")),"")</f>
        <v/>
      </c>
      <c r="L16" s="116" t="str">
        <f>IF(LEN('ZMĚNY ZP OSTATNÍ'!L28)&gt;0,UPPER(SUBSTITUTE('ZMĚNY ZP OSTATNÍ'!L28,CHAR(10),"")),"")</f>
        <v/>
      </c>
      <c r="M16" s="116" t="str">
        <f>IF(LEN('ZMĚNY ZP OSTATNÍ'!M28)&gt;0,UPPER(SUBSTITUTE('ZMĚNY ZP OSTATNÍ'!M28,CHAR(10),"")),"")</f>
        <v/>
      </c>
      <c r="N16" s="116" t="str">
        <f>IF(LEN('ZMĚNY ZP OSTATNÍ'!N28)&gt;0,UPPER(SUBSTITUTE('ZMĚNY ZP OSTATNÍ'!N28,CHAR(10),"")),"")</f>
        <v/>
      </c>
      <c r="O16" s="116" t="str">
        <f>IF(LEN('ZMĚNY ZP OSTATNÍ'!O28)&gt;0,UPPER(SUBSTITUTE('ZMĚNY ZP OSTATNÍ'!O28,CHAR(10),"")),"")</f>
        <v/>
      </c>
      <c r="P16" s="116" t="str">
        <f>IF(LEN('ZMĚNY ZP OSTATNÍ'!P28)&gt;0,UPPER(SUBSTITUTE('ZMĚNY ZP OSTATNÍ'!P28,CHAR(10),"")),"")</f>
        <v/>
      </c>
      <c r="Q16" s="116" t="str">
        <f>IF(LEN('ZMĚNY ZP OSTATNÍ'!Q28)&gt;0,UPPER(SUBSTITUTE('ZMĚNY ZP OSTATNÍ'!Q28,CHAR(10),"")),"")</f>
        <v/>
      </c>
      <c r="R16" s="116" t="str">
        <f>IF(LEN('ZMĚNY ZP OSTATNÍ'!R28)&gt;0,UPPER(SUBSTITUTE('ZMĚNY ZP OSTATNÍ'!R28,CHAR(10),"")),"")</f>
        <v/>
      </c>
      <c r="S16" s="116" t="str">
        <f>IF(LEN('ZMĚNY ZP OSTATNÍ'!S28)&gt;0,UPPER(SUBSTITUTE('ZMĚNY ZP OSTATNÍ'!S28,CHAR(10),"")),"")</f>
        <v/>
      </c>
      <c r="T16" s="117" t="str">
        <f>IF('ZMĚNY ZP OSTATNÍ'!T28="","",'ZMĚNY ZP OSTATNÍ'!T28)</f>
        <v/>
      </c>
      <c r="U16" s="116" t="str">
        <f>IF(LEN('ZMĚNY ZP OSTATNÍ'!U28)&gt;0,UPPER(SUBSTITUTE('ZMĚNY ZP OSTATNÍ'!U28,CHAR(10),"")),"")</f>
        <v/>
      </c>
      <c r="V16" s="116" t="str">
        <f>IF(LEN('ZMĚNY ZP OSTATNÍ'!V28)&gt;0,UPPER(SUBSTITUTE('ZMĚNY ZP OSTATNÍ'!V28,CHAR(10),"")),"")</f>
        <v/>
      </c>
      <c r="W16" s="116" t="str">
        <f>IF(LEN('ZMĚNY ZP OSTATNÍ'!W28)&gt;0,UPPER(SUBSTITUTE('ZMĚNY ZP OSTATNÍ'!W28,CHAR(10),"")),"")</f>
        <v/>
      </c>
      <c r="X16" s="116" t="str">
        <f>IF(LEN('ZMĚNY ZP OSTATNÍ'!X28)&gt;0,UPPER(SUBSTITUTE('ZMĚNY ZP OSTATNÍ'!X28,CHAR(10),"")),"")</f>
        <v/>
      </c>
      <c r="Y16" s="116" t="str">
        <f>IF(LEN('ZMĚNY ZP OSTATNÍ'!Y28)&gt;0,UPPER(SUBSTITUTE('ZMĚNY ZP OSTATNÍ'!Y28,CHAR(10),"")),"")</f>
        <v/>
      </c>
      <c r="Z16" s="116" t="str">
        <f>IF(LEN('ZMĚNY ZP OSTATNÍ'!Z28)&gt;0,UPPER(SUBSTITUTE('ZMĚNY ZP OSTATNÍ'!Z28,CHAR(10),"")),"")</f>
        <v/>
      </c>
      <c r="AA16" s="116" t="str">
        <f>IF(LEN('ZMĚNY ZP OSTATNÍ'!AA28)&gt;0,UPPER(SUBSTITUTE('ZMĚNY ZP OSTATNÍ'!AA28,CHAR(10),"")),"")</f>
        <v/>
      </c>
      <c r="AB16" s="116" t="str">
        <f>IF(LEN('ZMĚNY ZP OSTATNÍ'!AB28)&gt;0,UPPER(SUBSTITUTE('ZMĚNY ZP OSTATNÍ'!AB28,CHAR(10),"")),"")</f>
        <v/>
      </c>
      <c r="AC16" s="116" t="str">
        <f>IF(LEN('ZMĚNY ZP OSTATNÍ'!AC28)&gt;0,UPPER(SUBSTITUTE('ZMĚNY ZP OSTATNÍ'!AC28,CHAR(10),"")),"")</f>
        <v/>
      </c>
      <c r="AD16" s="116" t="str">
        <f>IF(LEN('ZMĚNY ZP OSTATNÍ'!AD28)&gt;0,UPPER(SUBSTITUTE('ZMĚNY ZP OSTATNÍ'!AD28,CHAR(10),"")),"")</f>
        <v/>
      </c>
      <c r="AE16" s="144" t="str">
        <f t="shared" si="2"/>
        <v/>
      </c>
      <c r="AF16" s="144" t="str">
        <f t="shared" si="2"/>
        <v/>
      </c>
      <c r="AG16" s="144" t="str">
        <f t="shared" si="2"/>
        <v/>
      </c>
      <c r="AH16" s="144" t="str">
        <f t="shared" si="2"/>
        <v/>
      </c>
      <c r="AI16" s="144" t="str">
        <f t="shared" si="2"/>
        <v/>
      </c>
      <c r="AJ16" s="144" t="str">
        <f t="shared" si="2"/>
        <v/>
      </c>
      <c r="AK16" s="144" t="str">
        <f t="shared" si="2"/>
        <v/>
      </c>
      <c r="AL16" s="144" t="str">
        <f t="shared" si="2"/>
        <v/>
      </c>
      <c r="AM16" s="144" t="str">
        <f t="shared" si="2"/>
        <v/>
      </c>
      <c r="AN16" s="144" t="str">
        <f t="shared" si="2"/>
        <v/>
      </c>
      <c r="AO16" s="144" t="str">
        <f t="shared" si="2"/>
        <v/>
      </c>
      <c r="AP16" s="144" t="str">
        <f t="shared" si="2"/>
        <v/>
      </c>
      <c r="AQ16" s="144" t="str">
        <f t="shared" si="2"/>
        <v/>
      </c>
      <c r="AR16" s="144" t="str">
        <f t="shared" si="2"/>
        <v/>
      </c>
      <c r="AS16" s="144" t="str">
        <f t="shared" si="2"/>
        <v/>
      </c>
      <c r="AT16" s="144" t="str">
        <f t="shared" si="2"/>
        <v/>
      </c>
      <c r="AU16" s="144" t="str">
        <f t="shared" si="3"/>
        <v/>
      </c>
      <c r="AV16" s="145" t="str">
        <f t="shared" si="3"/>
        <v/>
      </c>
      <c r="AW16" s="144" t="str">
        <f t="shared" si="3"/>
        <v/>
      </c>
      <c r="AX16" s="144" t="str">
        <f t="shared" si="3"/>
        <v/>
      </c>
      <c r="AY16" s="145" t="str">
        <f t="shared" si="3"/>
        <v/>
      </c>
      <c r="AZ16" s="144" t="str">
        <f t="shared" si="3"/>
        <v/>
      </c>
      <c r="BA16" s="144" t="str">
        <f t="shared" si="3"/>
        <v/>
      </c>
      <c r="BB16" s="144" t="str">
        <f t="shared" si="3"/>
        <v/>
      </c>
      <c r="BC16" s="144" t="str">
        <f t="shared" si="3"/>
        <v/>
      </c>
      <c r="BD16" s="144" t="str">
        <f t="shared" si="3"/>
        <v/>
      </c>
      <c r="BE16" s="144" t="str">
        <f t="shared" si="3"/>
        <v/>
      </c>
    </row>
    <row r="17" spans="1:57" x14ac:dyDescent="0.25">
      <c r="A17" s="55" t="str">
        <f t="shared" si="4"/>
        <v/>
      </c>
      <c r="B17" s="116" t="str">
        <f>IF(LEN('ZMĚNY ZP OSTATNÍ'!B30)&gt;0,UPPER(SUBSTITUTE('ZMĚNY ZP OSTATNÍ'!B30,CHAR(10),"")),"")</f>
        <v/>
      </c>
      <c r="C17" s="116" t="str">
        <f>IF(LEN('ZMĚNY ZP OSTATNÍ'!C30)&gt;0,SUBSTITUTE('ZMĚNY ZP OSTATNÍ'!C30,CHAR(10),""),"")</f>
        <v/>
      </c>
      <c r="D17" s="116" t="str">
        <f>IF(LEN('ZMĚNY ZP OSTATNÍ'!D30)&gt;0,UPPER(SUBSTITUTE('ZMĚNY ZP OSTATNÍ'!D30,CHAR(10),"")),"")</f>
        <v/>
      </c>
      <c r="E17" s="116" t="str">
        <f>IF(LEN('ZMĚNY ZP OSTATNÍ'!E30)&gt;0,UPPER(SUBSTITUTE('ZMĚNY ZP OSTATNÍ'!E30,CHAR(10),"")),"")</f>
        <v/>
      </c>
      <c r="F17" s="116" t="str">
        <f>IF(LEN('ZMĚNY ZP OSTATNÍ'!F30)&gt;0,UPPER(SUBSTITUTE('ZMĚNY ZP OSTATNÍ'!F30,CHAR(10),"")),"")</f>
        <v/>
      </c>
      <c r="G17" s="116" t="str">
        <f>IF(LEN('ZMĚNY ZP OSTATNÍ'!G30)&gt;0,UPPER(SUBSTITUTE('ZMĚNY ZP OSTATNÍ'!G30,CHAR(10),"")),"")</f>
        <v/>
      </c>
      <c r="H17" s="116" t="str">
        <f>IF(LEN('ZMĚNY ZP OSTATNÍ'!H30)&gt;0,UPPER(SUBSTITUTE('ZMĚNY ZP OSTATNÍ'!H30,CHAR(10),"")),"")</f>
        <v/>
      </c>
      <c r="I17" s="116" t="str">
        <f>IF(LEN('ZMĚNY ZP OSTATNÍ'!I30)&gt;0,UPPER(SUBSTITUTE('ZMĚNY ZP OSTATNÍ'!I30,CHAR(10),"")),"")</f>
        <v/>
      </c>
      <c r="J17" s="116" t="str">
        <f>IF(LEN('ZMĚNY ZP OSTATNÍ'!J30)&gt;0,UPPER(SUBSTITUTE('ZMĚNY ZP OSTATNÍ'!J30,CHAR(10),"")),"")</f>
        <v/>
      </c>
      <c r="K17" s="116" t="str">
        <f>IF(LEN('ZMĚNY ZP OSTATNÍ'!K30)&gt;0,UPPER(SUBSTITUTE('ZMĚNY ZP OSTATNÍ'!K30,CHAR(10),"")),"")</f>
        <v/>
      </c>
      <c r="L17" s="116" t="str">
        <f>IF(LEN('ZMĚNY ZP OSTATNÍ'!L30)&gt;0,UPPER(SUBSTITUTE('ZMĚNY ZP OSTATNÍ'!L30,CHAR(10),"")),"")</f>
        <v/>
      </c>
      <c r="M17" s="116" t="str">
        <f>IF(LEN('ZMĚNY ZP OSTATNÍ'!M30)&gt;0,UPPER(SUBSTITUTE('ZMĚNY ZP OSTATNÍ'!M30,CHAR(10),"")),"")</f>
        <v/>
      </c>
      <c r="N17" s="116" t="str">
        <f>IF(LEN('ZMĚNY ZP OSTATNÍ'!N30)&gt;0,UPPER(SUBSTITUTE('ZMĚNY ZP OSTATNÍ'!N30,CHAR(10),"")),"")</f>
        <v/>
      </c>
      <c r="O17" s="116" t="str">
        <f>IF(LEN('ZMĚNY ZP OSTATNÍ'!O30)&gt;0,UPPER(SUBSTITUTE('ZMĚNY ZP OSTATNÍ'!O30,CHAR(10),"")),"")</f>
        <v/>
      </c>
      <c r="P17" s="116" t="str">
        <f>IF(LEN('ZMĚNY ZP OSTATNÍ'!P30)&gt;0,UPPER(SUBSTITUTE('ZMĚNY ZP OSTATNÍ'!P30,CHAR(10),"")),"")</f>
        <v/>
      </c>
      <c r="Q17" s="116" t="str">
        <f>IF(LEN('ZMĚNY ZP OSTATNÍ'!Q30)&gt;0,UPPER(SUBSTITUTE('ZMĚNY ZP OSTATNÍ'!Q30,CHAR(10),"")),"")</f>
        <v/>
      </c>
      <c r="R17" s="116" t="str">
        <f>IF(LEN('ZMĚNY ZP OSTATNÍ'!R30)&gt;0,UPPER(SUBSTITUTE('ZMĚNY ZP OSTATNÍ'!R30,CHAR(10),"")),"")</f>
        <v/>
      </c>
      <c r="S17" s="116" t="str">
        <f>IF(LEN('ZMĚNY ZP OSTATNÍ'!S30)&gt;0,UPPER(SUBSTITUTE('ZMĚNY ZP OSTATNÍ'!S30,CHAR(10),"")),"")</f>
        <v/>
      </c>
      <c r="T17" s="117" t="str">
        <f>IF('ZMĚNY ZP OSTATNÍ'!T30="","",'ZMĚNY ZP OSTATNÍ'!T30)</f>
        <v/>
      </c>
      <c r="U17" s="116" t="str">
        <f>IF(LEN('ZMĚNY ZP OSTATNÍ'!U30)&gt;0,UPPER(SUBSTITUTE('ZMĚNY ZP OSTATNÍ'!U30,CHAR(10),"")),"")</f>
        <v/>
      </c>
      <c r="V17" s="116" t="str">
        <f>IF(LEN('ZMĚNY ZP OSTATNÍ'!V30)&gt;0,UPPER(SUBSTITUTE('ZMĚNY ZP OSTATNÍ'!V30,CHAR(10),"")),"")</f>
        <v/>
      </c>
      <c r="W17" s="116" t="str">
        <f>IF(LEN('ZMĚNY ZP OSTATNÍ'!W30)&gt;0,UPPER(SUBSTITUTE('ZMĚNY ZP OSTATNÍ'!W30,CHAR(10),"")),"")</f>
        <v/>
      </c>
      <c r="X17" s="116" t="str">
        <f>IF(LEN('ZMĚNY ZP OSTATNÍ'!X30)&gt;0,UPPER(SUBSTITUTE('ZMĚNY ZP OSTATNÍ'!X30,CHAR(10),"")),"")</f>
        <v/>
      </c>
      <c r="Y17" s="116" t="str">
        <f>IF(LEN('ZMĚNY ZP OSTATNÍ'!Y30)&gt;0,UPPER(SUBSTITUTE('ZMĚNY ZP OSTATNÍ'!Y30,CHAR(10),"")),"")</f>
        <v/>
      </c>
      <c r="Z17" s="116" t="str">
        <f>IF(LEN('ZMĚNY ZP OSTATNÍ'!Z30)&gt;0,UPPER(SUBSTITUTE('ZMĚNY ZP OSTATNÍ'!Z30,CHAR(10),"")),"")</f>
        <v/>
      </c>
      <c r="AA17" s="116" t="str">
        <f>IF(LEN('ZMĚNY ZP OSTATNÍ'!AA30)&gt;0,UPPER(SUBSTITUTE('ZMĚNY ZP OSTATNÍ'!AA30,CHAR(10),"")),"")</f>
        <v/>
      </c>
      <c r="AB17" s="116" t="str">
        <f>IF(LEN('ZMĚNY ZP OSTATNÍ'!AB30)&gt;0,UPPER(SUBSTITUTE('ZMĚNY ZP OSTATNÍ'!AB30,CHAR(10),"")),"")</f>
        <v/>
      </c>
      <c r="AC17" s="116" t="str">
        <f>IF(LEN('ZMĚNY ZP OSTATNÍ'!AC30)&gt;0,UPPER(SUBSTITUTE('ZMĚNY ZP OSTATNÍ'!AC30,CHAR(10),"")),"")</f>
        <v/>
      </c>
      <c r="AD17" s="116" t="str">
        <f>IF(LEN('ZMĚNY ZP OSTATNÍ'!AD30)&gt;0,UPPER(SUBSTITUTE('ZMĚNY ZP OSTATNÍ'!AD30,CHAR(10),"")),"")</f>
        <v/>
      </c>
      <c r="AE17" s="144" t="str">
        <f t="shared" si="2"/>
        <v/>
      </c>
      <c r="AF17" s="144" t="str">
        <f t="shared" si="2"/>
        <v/>
      </c>
      <c r="AG17" s="144" t="str">
        <f t="shared" si="2"/>
        <v/>
      </c>
      <c r="AH17" s="144" t="str">
        <f t="shared" si="2"/>
        <v/>
      </c>
      <c r="AI17" s="144" t="str">
        <f t="shared" si="2"/>
        <v/>
      </c>
      <c r="AJ17" s="144" t="str">
        <f t="shared" si="2"/>
        <v/>
      </c>
      <c r="AK17" s="144" t="str">
        <f t="shared" si="2"/>
        <v/>
      </c>
      <c r="AL17" s="144" t="str">
        <f t="shared" si="2"/>
        <v/>
      </c>
      <c r="AM17" s="144" t="str">
        <f t="shared" si="2"/>
        <v/>
      </c>
      <c r="AN17" s="144" t="str">
        <f t="shared" si="2"/>
        <v/>
      </c>
      <c r="AO17" s="144" t="str">
        <f t="shared" si="2"/>
        <v/>
      </c>
      <c r="AP17" s="144" t="str">
        <f t="shared" si="2"/>
        <v/>
      </c>
      <c r="AQ17" s="144" t="str">
        <f t="shared" si="2"/>
        <v/>
      </c>
      <c r="AR17" s="144" t="str">
        <f t="shared" si="2"/>
        <v/>
      </c>
      <c r="AS17" s="144" t="str">
        <f t="shared" si="2"/>
        <v/>
      </c>
      <c r="AT17" s="144" t="str">
        <f t="shared" si="2"/>
        <v/>
      </c>
      <c r="AU17" s="144" t="str">
        <f t="shared" si="3"/>
        <v/>
      </c>
      <c r="AV17" s="145" t="str">
        <f t="shared" si="3"/>
        <v/>
      </c>
      <c r="AW17" s="144" t="str">
        <f t="shared" si="3"/>
        <v/>
      </c>
      <c r="AX17" s="144" t="str">
        <f t="shared" si="3"/>
        <v/>
      </c>
      <c r="AY17" s="145" t="str">
        <f t="shared" si="3"/>
        <v/>
      </c>
      <c r="AZ17" s="144" t="str">
        <f t="shared" si="3"/>
        <v/>
      </c>
      <c r="BA17" s="144" t="str">
        <f t="shared" si="3"/>
        <v/>
      </c>
      <c r="BB17" s="144" t="str">
        <f t="shared" si="3"/>
        <v/>
      </c>
      <c r="BC17" s="144" t="str">
        <f t="shared" si="3"/>
        <v/>
      </c>
      <c r="BD17" s="144" t="str">
        <f t="shared" si="3"/>
        <v/>
      </c>
      <c r="BE17" s="144" t="str">
        <f t="shared" si="3"/>
        <v/>
      </c>
    </row>
    <row r="18" spans="1:57" x14ac:dyDescent="0.25">
      <c r="A18" s="55" t="str">
        <f t="shared" si="4"/>
        <v/>
      </c>
      <c r="B18" s="116" t="str">
        <f>IF(LEN('ZMĚNY ZP OSTATNÍ'!B32)&gt;0,UPPER(SUBSTITUTE('ZMĚNY ZP OSTATNÍ'!B32,CHAR(10),"")),"")</f>
        <v/>
      </c>
      <c r="C18" s="116" t="str">
        <f>IF(LEN('ZMĚNY ZP OSTATNÍ'!C32)&gt;0,SUBSTITUTE('ZMĚNY ZP OSTATNÍ'!C32,CHAR(10),""),"")</f>
        <v/>
      </c>
      <c r="D18" s="116" t="str">
        <f>IF(LEN('ZMĚNY ZP OSTATNÍ'!D32)&gt;0,UPPER(SUBSTITUTE('ZMĚNY ZP OSTATNÍ'!D32,CHAR(10),"")),"")</f>
        <v/>
      </c>
      <c r="E18" s="116" t="str">
        <f>IF(LEN('ZMĚNY ZP OSTATNÍ'!E32)&gt;0,UPPER(SUBSTITUTE('ZMĚNY ZP OSTATNÍ'!E32,CHAR(10),"")),"")</f>
        <v/>
      </c>
      <c r="F18" s="116" t="str">
        <f>IF(LEN('ZMĚNY ZP OSTATNÍ'!F32)&gt;0,UPPER(SUBSTITUTE('ZMĚNY ZP OSTATNÍ'!F32,CHAR(10),"")),"")</f>
        <v/>
      </c>
      <c r="G18" s="116" t="str">
        <f>IF(LEN('ZMĚNY ZP OSTATNÍ'!G32)&gt;0,UPPER(SUBSTITUTE('ZMĚNY ZP OSTATNÍ'!G32,CHAR(10),"")),"")</f>
        <v/>
      </c>
      <c r="H18" s="116" t="str">
        <f>IF(LEN('ZMĚNY ZP OSTATNÍ'!H32)&gt;0,UPPER(SUBSTITUTE('ZMĚNY ZP OSTATNÍ'!H32,CHAR(10),"")),"")</f>
        <v/>
      </c>
      <c r="I18" s="116" t="str">
        <f>IF(LEN('ZMĚNY ZP OSTATNÍ'!I32)&gt;0,UPPER(SUBSTITUTE('ZMĚNY ZP OSTATNÍ'!I32,CHAR(10),"")),"")</f>
        <v/>
      </c>
      <c r="J18" s="116" t="str">
        <f>IF(LEN('ZMĚNY ZP OSTATNÍ'!J32)&gt;0,UPPER(SUBSTITUTE('ZMĚNY ZP OSTATNÍ'!J32,CHAR(10),"")),"")</f>
        <v/>
      </c>
      <c r="K18" s="116" t="str">
        <f>IF(LEN('ZMĚNY ZP OSTATNÍ'!K32)&gt;0,UPPER(SUBSTITUTE('ZMĚNY ZP OSTATNÍ'!K32,CHAR(10),"")),"")</f>
        <v/>
      </c>
      <c r="L18" s="116" t="str">
        <f>IF(LEN('ZMĚNY ZP OSTATNÍ'!L32)&gt;0,UPPER(SUBSTITUTE('ZMĚNY ZP OSTATNÍ'!L32,CHAR(10),"")),"")</f>
        <v/>
      </c>
      <c r="M18" s="116" t="str">
        <f>IF(LEN('ZMĚNY ZP OSTATNÍ'!M32)&gt;0,UPPER(SUBSTITUTE('ZMĚNY ZP OSTATNÍ'!M32,CHAR(10),"")),"")</f>
        <v/>
      </c>
      <c r="N18" s="116" t="str">
        <f>IF(LEN('ZMĚNY ZP OSTATNÍ'!N32)&gt;0,UPPER(SUBSTITUTE('ZMĚNY ZP OSTATNÍ'!N32,CHAR(10),"")),"")</f>
        <v/>
      </c>
      <c r="O18" s="116" t="str">
        <f>IF(LEN('ZMĚNY ZP OSTATNÍ'!O32)&gt;0,UPPER(SUBSTITUTE('ZMĚNY ZP OSTATNÍ'!O32,CHAR(10),"")),"")</f>
        <v/>
      </c>
      <c r="P18" s="116" t="str">
        <f>IF(LEN('ZMĚNY ZP OSTATNÍ'!P32)&gt;0,UPPER(SUBSTITUTE('ZMĚNY ZP OSTATNÍ'!P32,CHAR(10),"")),"")</f>
        <v/>
      </c>
      <c r="Q18" s="116" t="str">
        <f>IF(LEN('ZMĚNY ZP OSTATNÍ'!Q32)&gt;0,UPPER(SUBSTITUTE('ZMĚNY ZP OSTATNÍ'!Q32,CHAR(10),"")),"")</f>
        <v/>
      </c>
      <c r="R18" s="116" t="str">
        <f>IF(LEN('ZMĚNY ZP OSTATNÍ'!R32)&gt;0,UPPER(SUBSTITUTE('ZMĚNY ZP OSTATNÍ'!R32,CHAR(10),"")),"")</f>
        <v/>
      </c>
      <c r="S18" s="116" t="str">
        <f>IF(LEN('ZMĚNY ZP OSTATNÍ'!S32)&gt;0,UPPER(SUBSTITUTE('ZMĚNY ZP OSTATNÍ'!S32,CHAR(10),"")),"")</f>
        <v/>
      </c>
      <c r="T18" s="117" t="str">
        <f>IF('ZMĚNY ZP OSTATNÍ'!T32="","",'ZMĚNY ZP OSTATNÍ'!T32)</f>
        <v/>
      </c>
      <c r="U18" s="116" t="str">
        <f>IF(LEN('ZMĚNY ZP OSTATNÍ'!U32)&gt;0,UPPER(SUBSTITUTE('ZMĚNY ZP OSTATNÍ'!U32,CHAR(10),"")),"")</f>
        <v/>
      </c>
      <c r="V18" s="116" t="str">
        <f>IF(LEN('ZMĚNY ZP OSTATNÍ'!V32)&gt;0,UPPER(SUBSTITUTE('ZMĚNY ZP OSTATNÍ'!V32,CHAR(10),"")),"")</f>
        <v/>
      </c>
      <c r="W18" s="116" t="str">
        <f>IF(LEN('ZMĚNY ZP OSTATNÍ'!W32)&gt;0,UPPER(SUBSTITUTE('ZMĚNY ZP OSTATNÍ'!W32,CHAR(10),"")),"")</f>
        <v/>
      </c>
      <c r="X18" s="116" t="str">
        <f>IF(LEN('ZMĚNY ZP OSTATNÍ'!X32)&gt;0,UPPER(SUBSTITUTE('ZMĚNY ZP OSTATNÍ'!X32,CHAR(10),"")),"")</f>
        <v/>
      </c>
      <c r="Y18" s="116" t="str">
        <f>IF(LEN('ZMĚNY ZP OSTATNÍ'!Y32)&gt;0,UPPER(SUBSTITUTE('ZMĚNY ZP OSTATNÍ'!Y32,CHAR(10),"")),"")</f>
        <v/>
      </c>
      <c r="Z18" s="116" t="str">
        <f>IF(LEN('ZMĚNY ZP OSTATNÍ'!Z32)&gt;0,UPPER(SUBSTITUTE('ZMĚNY ZP OSTATNÍ'!Z32,CHAR(10),"")),"")</f>
        <v/>
      </c>
      <c r="AA18" s="116" t="str">
        <f>IF(LEN('ZMĚNY ZP OSTATNÍ'!AA32)&gt;0,UPPER(SUBSTITUTE('ZMĚNY ZP OSTATNÍ'!AA32,CHAR(10),"")),"")</f>
        <v/>
      </c>
      <c r="AB18" s="116" t="str">
        <f>IF(LEN('ZMĚNY ZP OSTATNÍ'!AB32)&gt;0,UPPER(SUBSTITUTE('ZMĚNY ZP OSTATNÍ'!AB32,CHAR(10),"")),"")</f>
        <v/>
      </c>
      <c r="AC18" s="116" t="str">
        <f>IF(LEN('ZMĚNY ZP OSTATNÍ'!AC32)&gt;0,UPPER(SUBSTITUTE('ZMĚNY ZP OSTATNÍ'!AC32,CHAR(10),"")),"")</f>
        <v/>
      </c>
      <c r="AD18" s="116" t="str">
        <f>IF(LEN('ZMĚNY ZP OSTATNÍ'!AD32)&gt;0,UPPER(SUBSTITUTE('ZMĚNY ZP OSTATNÍ'!AD32,CHAR(10),"")),"")</f>
        <v/>
      </c>
      <c r="AE18" s="144" t="str">
        <f t="shared" si="2"/>
        <v/>
      </c>
      <c r="AF18" s="144" t="str">
        <f t="shared" si="2"/>
        <v/>
      </c>
      <c r="AG18" s="144" t="str">
        <f t="shared" si="2"/>
        <v/>
      </c>
      <c r="AH18" s="144" t="str">
        <f t="shared" si="2"/>
        <v/>
      </c>
      <c r="AI18" s="144" t="str">
        <f t="shared" si="2"/>
        <v/>
      </c>
      <c r="AJ18" s="144" t="str">
        <f t="shared" si="2"/>
        <v/>
      </c>
      <c r="AK18" s="144" t="str">
        <f t="shared" si="2"/>
        <v/>
      </c>
      <c r="AL18" s="144" t="str">
        <f t="shared" si="2"/>
        <v/>
      </c>
      <c r="AM18" s="144" t="str">
        <f t="shared" si="2"/>
        <v/>
      </c>
      <c r="AN18" s="144" t="str">
        <f t="shared" si="2"/>
        <v/>
      </c>
      <c r="AO18" s="144" t="str">
        <f t="shared" si="2"/>
        <v/>
      </c>
      <c r="AP18" s="144" t="str">
        <f t="shared" si="2"/>
        <v/>
      </c>
      <c r="AQ18" s="144" t="str">
        <f t="shared" si="2"/>
        <v/>
      </c>
      <c r="AR18" s="144" t="str">
        <f t="shared" si="2"/>
        <v/>
      </c>
      <c r="AS18" s="144" t="str">
        <f t="shared" si="2"/>
        <v/>
      </c>
      <c r="AT18" s="144" t="str">
        <f t="shared" si="2"/>
        <v/>
      </c>
      <c r="AU18" s="144" t="str">
        <f t="shared" si="3"/>
        <v/>
      </c>
      <c r="AV18" s="145" t="str">
        <f t="shared" si="3"/>
        <v/>
      </c>
      <c r="AW18" s="144" t="str">
        <f t="shared" si="3"/>
        <v/>
      </c>
      <c r="AX18" s="144" t="str">
        <f t="shared" si="3"/>
        <v/>
      </c>
      <c r="AY18" s="145" t="str">
        <f t="shared" si="3"/>
        <v/>
      </c>
      <c r="AZ18" s="144" t="str">
        <f t="shared" si="3"/>
        <v/>
      </c>
      <c r="BA18" s="144" t="str">
        <f t="shared" si="3"/>
        <v/>
      </c>
      <c r="BB18" s="144" t="str">
        <f t="shared" si="3"/>
        <v/>
      </c>
      <c r="BC18" s="144" t="str">
        <f t="shared" si="3"/>
        <v/>
      </c>
      <c r="BD18" s="144" t="str">
        <f t="shared" si="3"/>
        <v/>
      </c>
      <c r="BE18" s="144" t="str">
        <f t="shared" si="3"/>
        <v/>
      </c>
    </row>
    <row r="19" spans="1:57" x14ac:dyDescent="0.25">
      <c r="A19" s="55" t="str">
        <f t="shared" si="4"/>
        <v/>
      </c>
      <c r="B19" s="116" t="str">
        <f>IF(LEN('ZMĚNY ZP OSTATNÍ'!B34)&gt;0,UPPER(SUBSTITUTE('ZMĚNY ZP OSTATNÍ'!B34,CHAR(10),"")),"")</f>
        <v/>
      </c>
      <c r="C19" s="116" t="str">
        <f>IF(LEN('ZMĚNY ZP OSTATNÍ'!C34)&gt;0,SUBSTITUTE('ZMĚNY ZP OSTATNÍ'!C34,CHAR(10),""),"")</f>
        <v/>
      </c>
      <c r="D19" s="116" t="str">
        <f>IF(LEN('ZMĚNY ZP OSTATNÍ'!D34)&gt;0,UPPER(SUBSTITUTE('ZMĚNY ZP OSTATNÍ'!D34,CHAR(10),"")),"")</f>
        <v/>
      </c>
      <c r="E19" s="116" t="str">
        <f>IF(LEN('ZMĚNY ZP OSTATNÍ'!E34)&gt;0,UPPER(SUBSTITUTE('ZMĚNY ZP OSTATNÍ'!E34,CHAR(10),"")),"")</f>
        <v/>
      </c>
      <c r="F19" s="116" t="str">
        <f>IF(LEN('ZMĚNY ZP OSTATNÍ'!F34)&gt;0,UPPER(SUBSTITUTE('ZMĚNY ZP OSTATNÍ'!F34,CHAR(10),"")),"")</f>
        <v/>
      </c>
      <c r="G19" s="116" t="str">
        <f>IF(LEN('ZMĚNY ZP OSTATNÍ'!G34)&gt;0,UPPER(SUBSTITUTE('ZMĚNY ZP OSTATNÍ'!G34,CHAR(10),"")),"")</f>
        <v/>
      </c>
      <c r="H19" s="116" t="str">
        <f>IF(LEN('ZMĚNY ZP OSTATNÍ'!H34)&gt;0,UPPER(SUBSTITUTE('ZMĚNY ZP OSTATNÍ'!H34,CHAR(10),"")),"")</f>
        <v/>
      </c>
      <c r="I19" s="116" t="str">
        <f>IF(LEN('ZMĚNY ZP OSTATNÍ'!I34)&gt;0,UPPER(SUBSTITUTE('ZMĚNY ZP OSTATNÍ'!I34,CHAR(10),"")),"")</f>
        <v/>
      </c>
      <c r="J19" s="116" t="str">
        <f>IF(LEN('ZMĚNY ZP OSTATNÍ'!J34)&gt;0,UPPER(SUBSTITUTE('ZMĚNY ZP OSTATNÍ'!J34,CHAR(10),"")),"")</f>
        <v/>
      </c>
      <c r="K19" s="116" t="str">
        <f>IF(LEN('ZMĚNY ZP OSTATNÍ'!K34)&gt;0,UPPER(SUBSTITUTE('ZMĚNY ZP OSTATNÍ'!K34,CHAR(10),"")),"")</f>
        <v/>
      </c>
      <c r="L19" s="116" t="str">
        <f>IF(LEN('ZMĚNY ZP OSTATNÍ'!L34)&gt;0,UPPER(SUBSTITUTE('ZMĚNY ZP OSTATNÍ'!L34,CHAR(10),"")),"")</f>
        <v/>
      </c>
      <c r="M19" s="116" t="str">
        <f>IF(LEN('ZMĚNY ZP OSTATNÍ'!M34)&gt;0,UPPER(SUBSTITUTE('ZMĚNY ZP OSTATNÍ'!M34,CHAR(10),"")),"")</f>
        <v/>
      </c>
      <c r="N19" s="116" t="str">
        <f>IF(LEN('ZMĚNY ZP OSTATNÍ'!N34)&gt;0,UPPER(SUBSTITUTE('ZMĚNY ZP OSTATNÍ'!N34,CHAR(10),"")),"")</f>
        <v/>
      </c>
      <c r="O19" s="116" t="str">
        <f>IF(LEN('ZMĚNY ZP OSTATNÍ'!O34)&gt;0,UPPER(SUBSTITUTE('ZMĚNY ZP OSTATNÍ'!O34,CHAR(10),"")),"")</f>
        <v/>
      </c>
      <c r="P19" s="116" t="str">
        <f>IF(LEN('ZMĚNY ZP OSTATNÍ'!P34)&gt;0,UPPER(SUBSTITUTE('ZMĚNY ZP OSTATNÍ'!P34,CHAR(10),"")),"")</f>
        <v/>
      </c>
      <c r="Q19" s="116" t="str">
        <f>IF(LEN('ZMĚNY ZP OSTATNÍ'!Q34)&gt;0,UPPER(SUBSTITUTE('ZMĚNY ZP OSTATNÍ'!Q34,CHAR(10),"")),"")</f>
        <v/>
      </c>
      <c r="R19" s="116" t="str">
        <f>IF(LEN('ZMĚNY ZP OSTATNÍ'!R34)&gt;0,UPPER(SUBSTITUTE('ZMĚNY ZP OSTATNÍ'!R34,CHAR(10),"")),"")</f>
        <v/>
      </c>
      <c r="S19" s="116" t="str">
        <f>IF(LEN('ZMĚNY ZP OSTATNÍ'!S34)&gt;0,UPPER(SUBSTITUTE('ZMĚNY ZP OSTATNÍ'!S34,CHAR(10),"")),"")</f>
        <v/>
      </c>
      <c r="T19" s="117" t="str">
        <f>IF('ZMĚNY ZP OSTATNÍ'!T34="","",'ZMĚNY ZP OSTATNÍ'!T34)</f>
        <v/>
      </c>
      <c r="U19" s="116" t="str">
        <f>IF(LEN('ZMĚNY ZP OSTATNÍ'!U34)&gt;0,UPPER(SUBSTITUTE('ZMĚNY ZP OSTATNÍ'!U34,CHAR(10),"")),"")</f>
        <v/>
      </c>
      <c r="V19" s="116" t="str">
        <f>IF(LEN('ZMĚNY ZP OSTATNÍ'!V34)&gt;0,UPPER(SUBSTITUTE('ZMĚNY ZP OSTATNÍ'!V34,CHAR(10),"")),"")</f>
        <v/>
      </c>
      <c r="W19" s="116" t="str">
        <f>IF(LEN('ZMĚNY ZP OSTATNÍ'!W34)&gt;0,UPPER(SUBSTITUTE('ZMĚNY ZP OSTATNÍ'!W34,CHAR(10),"")),"")</f>
        <v/>
      </c>
      <c r="X19" s="116" t="str">
        <f>IF(LEN('ZMĚNY ZP OSTATNÍ'!X34)&gt;0,UPPER(SUBSTITUTE('ZMĚNY ZP OSTATNÍ'!X34,CHAR(10),"")),"")</f>
        <v/>
      </c>
      <c r="Y19" s="116" t="str">
        <f>IF(LEN('ZMĚNY ZP OSTATNÍ'!Y34)&gt;0,UPPER(SUBSTITUTE('ZMĚNY ZP OSTATNÍ'!Y34,CHAR(10),"")),"")</f>
        <v/>
      </c>
      <c r="Z19" s="116" t="str">
        <f>IF(LEN('ZMĚNY ZP OSTATNÍ'!Z34)&gt;0,UPPER(SUBSTITUTE('ZMĚNY ZP OSTATNÍ'!Z34,CHAR(10),"")),"")</f>
        <v/>
      </c>
      <c r="AA19" s="116" t="str">
        <f>IF(LEN('ZMĚNY ZP OSTATNÍ'!AA34)&gt;0,UPPER(SUBSTITUTE('ZMĚNY ZP OSTATNÍ'!AA34,CHAR(10),"")),"")</f>
        <v/>
      </c>
      <c r="AB19" s="116" t="str">
        <f>IF(LEN('ZMĚNY ZP OSTATNÍ'!AB34)&gt;0,UPPER(SUBSTITUTE('ZMĚNY ZP OSTATNÍ'!AB34,CHAR(10),"")),"")</f>
        <v/>
      </c>
      <c r="AC19" s="116" t="str">
        <f>IF(LEN('ZMĚNY ZP OSTATNÍ'!AC34)&gt;0,UPPER(SUBSTITUTE('ZMĚNY ZP OSTATNÍ'!AC34,CHAR(10),"")),"")</f>
        <v/>
      </c>
      <c r="AD19" s="116" t="str">
        <f>IF(LEN('ZMĚNY ZP OSTATNÍ'!AD34)&gt;0,UPPER(SUBSTITUTE('ZMĚNY ZP OSTATNÍ'!AD34,CHAR(10),"")),"")</f>
        <v/>
      </c>
      <c r="AE19" s="144" t="str">
        <f t="shared" si="2"/>
        <v/>
      </c>
      <c r="AF19" s="144" t="str">
        <f t="shared" si="2"/>
        <v/>
      </c>
      <c r="AG19" s="144" t="str">
        <f t="shared" si="2"/>
        <v/>
      </c>
      <c r="AH19" s="144" t="str">
        <f t="shared" si="2"/>
        <v/>
      </c>
      <c r="AI19" s="144" t="str">
        <f t="shared" si="2"/>
        <v/>
      </c>
      <c r="AJ19" s="144" t="str">
        <f t="shared" si="2"/>
        <v/>
      </c>
      <c r="AK19" s="144" t="str">
        <f t="shared" si="2"/>
        <v/>
      </c>
      <c r="AL19" s="144" t="str">
        <f t="shared" si="2"/>
        <v/>
      </c>
      <c r="AM19" s="144" t="str">
        <f t="shared" si="2"/>
        <v/>
      </c>
      <c r="AN19" s="144" t="str">
        <f t="shared" si="2"/>
        <v/>
      </c>
      <c r="AO19" s="144" t="str">
        <f t="shared" si="2"/>
        <v/>
      </c>
      <c r="AP19" s="144" t="str">
        <f t="shared" si="2"/>
        <v/>
      </c>
      <c r="AQ19" s="144" t="str">
        <f t="shared" si="2"/>
        <v/>
      </c>
      <c r="AR19" s="144" t="str">
        <f t="shared" si="2"/>
        <v/>
      </c>
      <c r="AS19" s="144" t="str">
        <f t="shared" si="2"/>
        <v/>
      </c>
      <c r="AT19" s="144" t="str">
        <f t="shared" si="2"/>
        <v/>
      </c>
      <c r="AU19" s="144" t="str">
        <f t="shared" si="3"/>
        <v/>
      </c>
      <c r="AV19" s="145" t="str">
        <f t="shared" si="3"/>
        <v/>
      </c>
      <c r="AW19" s="144" t="str">
        <f t="shared" si="3"/>
        <v/>
      </c>
      <c r="AX19" s="144" t="str">
        <f t="shared" si="3"/>
        <v/>
      </c>
      <c r="AY19" s="145" t="str">
        <f t="shared" si="3"/>
        <v/>
      </c>
      <c r="AZ19" s="144" t="str">
        <f t="shared" si="3"/>
        <v/>
      </c>
      <c r="BA19" s="144" t="str">
        <f t="shared" si="3"/>
        <v/>
      </c>
      <c r="BB19" s="144" t="str">
        <f t="shared" si="3"/>
        <v/>
      </c>
      <c r="BC19" s="144" t="str">
        <f t="shared" si="3"/>
        <v/>
      </c>
      <c r="BD19" s="144" t="str">
        <f t="shared" si="3"/>
        <v/>
      </c>
      <c r="BE19" s="144" t="str">
        <f t="shared" si="3"/>
        <v/>
      </c>
    </row>
    <row r="20" spans="1:57" x14ac:dyDescent="0.25">
      <c r="A20" s="55" t="str">
        <f t="shared" si="4"/>
        <v/>
      </c>
      <c r="B20" s="116" t="str">
        <f>IF(LEN('ZMĚNY ZP OSTATNÍ'!B36)&gt;0,UPPER(SUBSTITUTE('ZMĚNY ZP OSTATNÍ'!B36,CHAR(10),"")),"")</f>
        <v/>
      </c>
      <c r="C20" s="116" t="str">
        <f>IF(LEN('ZMĚNY ZP OSTATNÍ'!C36)&gt;0,SUBSTITUTE('ZMĚNY ZP OSTATNÍ'!C36,CHAR(10),""),"")</f>
        <v/>
      </c>
      <c r="D20" s="116" t="str">
        <f>IF(LEN('ZMĚNY ZP OSTATNÍ'!D36)&gt;0,UPPER(SUBSTITUTE('ZMĚNY ZP OSTATNÍ'!D36,CHAR(10),"")),"")</f>
        <v/>
      </c>
      <c r="E20" s="116" t="str">
        <f>IF(LEN('ZMĚNY ZP OSTATNÍ'!E36)&gt;0,UPPER(SUBSTITUTE('ZMĚNY ZP OSTATNÍ'!E36,CHAR(10),"")),"")</f>
        <v/>
      </c>
      <c r="F20" s="116" t="str">
        <f>IF(LEN('ZMĚNY ZP OSTATNÍ'!F36)&gt;0,UPPER(SUBSTITUTE('ZMĚNY ZP OSTATNÍ'!F36,CHAR(10),"")),"")</f>
        <v/>
      </c>
      <c r="G20" s="116" t="str">
        <f>IF(LEN('ZMĚNY ZP OSTATNÍ'!G36)&gt;0,UPPER(SUBSTITUTE('ZMĚNY ZP OSTATNÍ'!G36,CHAR(10),"")),"")</f>
        <v/>
      </c>
      <c r="H20" s="116" t="str">
        <f>IF(LEN('ZMĚNY ZP OSTATNÍ'!H36)&gt;0,UPPER(SUBSTITUTE('ZMĚNY ZP OSTATNÍ'!H36,CHAR(10),"")),"")</f>
        <v/>
      </c>
      <c r="I20" s="116" t="str">
        <f>IF(LEN('ZMĚNY ZP OSTATNÍ'!I36)&gt;0,UPPER(SUBSTITUTE('ZMĚNY ZP OSTATNÍ'!I36,CHAR(10),"")),"")</f>
        <v/>
      </c>
      <c r="J20" s="116" t="str">
        <f>IF(LEN('ZMĚNY ZP OSTATNÍ'!J36)&gt;0,UPPER(SUBSTITUTE('ZMĚNY ZP OSTATNÍ'!J36,CHAR(10),"")),"")</f>
        <v/>
      </c>
      <c r="K20" s="116" t="str">
        <f>IF(LEN('ZMĚNY ZP OSTATNÍ'!K36)&gt;0,UPPER(SUBSTITUTE('ZMĚNY ZP OSTATNÍ'!K36,CHAR(10),"")),"")</f>
        <v/>
      </c>
      <c r="L20" s="116" t="str">
        <f>IF(LEN('ZMĚNY ZP OSTATNÍ'!L36)&gt;0,UPPER(SUBSTITUTE('ZMĚNY ZP OSTATNÍ'!L36,CHAR(10),"")),"")</f>
        <v/>
      </c>
      <c r="M20" s="116" t="str">
        <f>IF(LEN('ZMĚNY ZP OSTATNÍ'!M36)&gt;0,UPPER(SUBSTITUTE('ZMĚNY ZP OSTATNÍ'!M36,CHAR(10),"")),"")</f>
        <v/>
      </c>
      <c r="N20" s="116" t="str">
        <f>IF(LEN('ZMĚNY ZP OSTATNÍ'!N36)&gt;0,UPPER(SUBSTITUTE('ZMĚNY ZP OSTATNÍ'!N36,CHAR(10),"")),"")</f>
        <v/>
      </c>
      <c r="O20" s="116" t="str">
        <f>IF(LEN('ZMĚNY ZP OSTATNÍ'!O36)&gt;0,UPPER(SUBSTITUTE('ZMĚNY ZP OSTATNÍ'!O36,CHAR(10),"")),"")</f>
        <v/>
      </c>
      <c r="P20" s="116" t="str">
        <f>IF(LEN('ZMĚNY ZP OSTATNÍ'!P36)&gt;0,UPPER(SUBSTITUTE('ZMĚNY ZP OSTATNÍ'!P36,CHAR(10),"")),"")</f>
        <v/>
      </c>
      <c r="Q20" s="116" t="str">
        <f>IF(LEN('ZMĚNY ZP OSTATNÍ'!Q36)&gt;0,UPPER(SUBSTITUTE('ZMĚNY ZP OSTATNÍ'!Q36,CHAR(10),"")),"")</f>
        <v/>
      </c>
      <c r="R20" s="116" t="str">
        <f>IF(LEN('ZMĚNY ZP OSTATNÍ'!R36)&gt;0,UPPER(SUBSTITUTE('ZMĚNY ZP OSTATNÍ'!R36,CHAR(10),"")),"")</f>
        <v/>
      </c>
      <c r="S20" s="116" t="str">
        <f>IF(LEN('ZMĚNY ZP OSTATNÍ'!S36)&gt;0,UPPER(SUBSTITUTE('ZMĚNY ZP OSTATNÍ'!S36,CHAR(10),"")),"")</f>
        <v/>
      </c>
      <c r="T20" s="117" t="str">
        <f>IF('ZMĚNY ZP OSTATNÍ'!T36="","",'ZMĚNY ZP OSTATNÍ'!T36)</f>
        <v/>
      </c>
      <c r="U20" s="116" t="str">
        <f>IF(LEN('ZMĚNY ZP OSTATNÍ'!U36)&gt;0,UPPER(SUBSTITUTE('ZMĚNY ZP OSTATNÍ'!U36,CHAR(10),"")),"")</f>
        <v/>
      </c>
      <c r="V20" s="116" t="str">
        <f>IF(LEN('ZMĚNY ZP OSTATNÍ'!V36)&gt;0,UPPER(SUBSTITUTE('ZMĚNY ZP OSTATNÍ'!V36,CHAR(10),"")),"")</f>
        <v/>
      </c>
      <c r="W20" s="116" t="str">
        <f>IF(LEN('ZMĚNY ZP OSTATNÍ'!W36)&gt;0,UPPER(SUBSTITUTE('ZMĚNY ZP OSTATNÍ'!W36,CHAR(10),"")),"")</f>
        <v/>
      </c>
      <c r="X20" s="116" t="str">
        <f>IF(LEN('ZMĚNY ZP OSTATNÍ'!X36)&gt;0,UPPER(SUBSTITUTE('ZMĚNY ZP OSTATNÍ'!X36,CHAR(10),"")),"")</f>
        <v/>
      </c>
      <c r="Y20" s="116" t="str">
        <f>IF(LEN('ZMĚNY ZP OSTATNÍ'!Y36)&gt;0,UPPER(SUBSTITUTE('ZMĚNY ZP OSTATNÍ'!Y36,CHAR(10),"")),"")</f>
        <v/>
      </c>
      <c r="Z20" s="116" t="str">
        <f>IF(LEN('ZMĚNY ZP OSTATNÍ'!Z36)&gt;0,UPPER(SUBSTITUTE('ZMĚNY ZP OSTATNÍ'!Z36,CHAR(10),"")),"")</f>
        <v/>
      </c>
      <c r="AA20" s="116" t="str">
        <f>IF(LEN('ZMĚNY ZP OSTATNÍ'!AA36)&gt;0,UPPER(SUBSTITUTE('ZMĚNY ZP OSTATNÍ'!AA36,CHAR(10),"")),"")</f>
        <v/>
      </c>
      <c r="AB20" s="116" t="str">
        <f>IF(LEN('ZMĚNY ZP OSTATNÍ'!AB36)&gt;0,UPPER(SUBSTITUTE('ZMĚNY ZP OSTATNÍ'!AB36,CHAR(10),"")),"")</f>
        <v/>
      </c>
      <c r="AC20" s="116" t="str">
        <f>IF(LEN('ZMĚNY ZP OSTATNÍ'!AC36)&gt;0,UPPER(SUBSTITUTE('ZMĚNY ZP OSTATNÍ'!AC36,CHAR(10),"")),"")</f>
        <v/>
      </c>
      <c r="AD20" s="116" t="str">
        <f>IF(LEN('ZMĚNY ZP OSTATNÍ'!AD36)&gt;0,UPPER(SUBSTITUTE('ZMĚNY ZP OSTATNÍ'!AD36,CHAR(10),"")),"")</f>
        <v/>
      </c>
      <c r="AE20" s="144" t="str">
        <f t="shared" si="2"/>
        <v/>
      </c>
      <c r="AF20" s="144" t="str">
        <f t="shared" si="2"/>
        <v/>
      </c>
      <c r="AG20" s="144" t="str">
        <f t="shared" si="2"/>
        <v/>
      </c>
      <c r="AH20" s="144" t="str">
        <f t="shared" si="2"/>
        <v/>
      </c>
      <c r="AI20" s="144" t="str">
        <f t="shared" si="2"/>
        <v/>
      </c>
      <c r="AJ20" s="144" t="str">
        <f t="shared" si="2"/>
        <v/>
      </c>
      <c r="AK20" s="144" t="str">
        <f t="shared" si="2"/>
        <v/>
      </c>
      <c r="AL20" s="144" t="str">
        <f t="shared" si="2"/>
        <v/>
      </c>
      <c r="AM20" s="144" t="str">
        <f t="shared" si="2"/>
        <v/>
      </c>
      <c r="AN20" s="144" t="str">
        <f t="shared" si="2"/>
        <v/>
      </c>
      <c r="AO20" s="144" t="str">
        <f t="shared" si="2"/>
        <v/>
      </c>
      <c r="AP20" s="144" t="str">
        <f t="shared" si="2"/>
        <v/>
      </c>
      <c r="AQ20" s="144" t="str">
        <f t="shared" si="2"/>
        <v/>
      </c>
      <c r="AR20" s="144" t="str">
        <f t="shared" si="2"/>
        <v/>
      </c>
      <c r="AS20" s="144" t="str">
        <f t="shared" si="2"/>
        <v/>
      </c>
      <c r="AT20" s="144" t="str">
        <f t="shared" ref="AT20:AV53" si="5">MID(_xlfn.IFNA(HLOOKUP(AT$3&amp;"*",$U20:$AD20,1,0),""),LEN(AT$3)+4,100000)</f>
        <v/>
      </c>
      <c r="AU20" s="144" t="str">
        <f t="shared" si="3"/>
        <v/>
      </c>
      <c r="AV20" s="145" t="str">
        <f t="shared" si="3"/>
        <v/>
      </c>
      <c r="AW20" s="144" t="str">
        <f t="shared" si="3"/>
        <v/>
      </c>
      <c r="AX20" s="144" t="str">
        <f t="shared" si="3"/>
        <v/>
      </c>
      <c r="AY20" s="145" t="str">
        <f t="shared" si="3"/>
        <v/>
      </c>
      <c r="AZ20" s="144" t="str">
        <f t="shared" si="3"/>
        <v/>
      </c>
      <c r="BA20" s="144" t="str">
        <f t="shared" si="3"/>
        <v/>
      </c>
      <c r="BB20" s="144" t="str">
        <f t="shared" si="3"/>
        <v/>
      </c>
      <c r="BC20" s="144" t="str">
        <f t="shared" si="3"/>
        <v/>
      </c>
      <c r="BD20" s="144" t="str">
        <f t="shared" si="3"/>
        <v/>
      </c>
      <c r="BE20" s="144" t="str">
        <f t="shared" si="3"/>
        <v/>
      </c>
    </row>
    <row r="21" spans="1:57" x14ac:dyDescent="0.25">
      <c r="A21" s="55" t="str">
        <f t="shared" si="4"/>
        <v/>
      </c>
      <c r="B21" s="116" t="str">
        <f>IF(LEN('ZMĚNY ZP OSTATNÍ'!B38)&gt;0,UPPER(SUBSTITUTE('ZMĚNY ZP OSTATNÍ'!B38,CHAR(10),"")),"")</f>
        <v/>
      </c>
      <c r="C21" s="116" t="str">
        <f>IF(LEN('ZMĚNY ZP OSTATNÍ'!C38)&gt;0,SUBSTITUTE('ZMĚNY ZP OSTATNÍ'!C38,CHAR(10),""),"")</f>
        <v/>
      </c>
      <c r="D21" s="116" t="str">
        <f>IF(LEN('ZMĚNY ZP OSTATNÍ'!D38)&gt;0,UPPER(SUBSTITUTE('ZMĚNY ZP OSTATNÍ'!D38,CHAR(10),"")),"")</f>
        <v/>
      </c>
      <c r="E21" s="116" t="str">
        <f>IF(LEN('ZMĚNY ZP OSTATNÍ'!E38)&gt;0,UPPER(SUBSTITUTE('ZMĚNY ZP OSTATNÍ'!E38,CHAR(10),"")),"")</f>
        <v/>
      </c>
      <c r="F21" s="116" t="str">
        <f>IF(LEN('ZMĚNY ZP OSTATNÍ'!F38)&gt;0,UPPER(SUBSTITUTE('ZMĚNY ZP OSTATNÍ'!F38,CHAR(10),"")),"")</f>
        <v/>
      </c>
      <c r="G21" s="116" t="str">
        <f>IF(LEN('ZMĚNY ZP OSTATNÍ'!G38)&gt;0,UPPER(SUBSTITUTE('ZMĚNY ZP OSTATNÍ'!G38,CHAR(10),"")),"")</f>
        <v/>
      </c>
      <c r="H21" s="116" t="str">
        <f>IF(LEN('ZMĚNY ZP OSTATNÍ'!H38)&gt;0,UPPER(SUBSTITUTE('ZMĚNY ZP OSTATNÍ'!H38,CHAR(10),"")),"")</f>
        <v/>
      </c>
      <c r="I21" s="116" t="str">
        <f>IF(LEN('ZMĚNY ZP OSTATNÍ'!I38)&gt;0,UPPER(SUBSTITUTE('ZMĚNY ZP OSTATNÍ'!I38,CHAR(10),"")),"")</f>
        <v/>
      </c>
      <c r="J21" s="116" t="str">
        <f>IF(LEN('ZMĚNY ZP OSTATNÍ'!J38)&gt;0,UPPER(SUBSTITUTE('ZMĚNY ZP OSTATNÍ'!J38,CHAR(10),"")),"")</f>
        <v/>
      </c>
      <c r="K21" s="116" t="str">
        <f>IF(LEN('ZMĚNY ZP OSTATNÍ'!K38)&gt;0,UPPER(SUBSTITUTE('ZMĚNY ZP OSTATNÍ'!K38,CHAR(10),"")),"")</f>
        <v/>
      </c>
      <c r="L21" s="116" t="str">
        <f>IF(LEN('ZMĚNY ZP OSTATNÍ'!L38)&gt;0,UPPER(SUBSTITUTE('ZMĚNY ZP OSTATNÍ'!L38,CHAR(10),"")),"")</f>
        <v/>
      </c>
      <c r="M21" s="116" t="str">
        <f>IF(LEN('ZMĚNY ZP OSTATNÍ'!M38)&gt;0,UPPER(SUBSTITUTE('ZMĚNY ZP OSTATNÍ'!M38,CHAR(10),"")),"")</f>
        <v/>
      </c>
      <c r="N21" s="116" t="str">
        <f>IF(LEN('ZMĚNY ZP OSTATNÍ'!N38)&gt;0,UPPER(SUBSTITUTE('ZMĚNY ZP OSTATNÍ'!N38,CHAR(10),"")),"")</f>
        <v/>
      </c>
      <c r="O21" s="116" t="str">
        <f>IF(LEN('ZMĚNY ZP OSTATNÍ'!O38)&gt;0,UPPER(SUBSTITUTE('ZMĚNY ZP OSTATNÍ'!O38,CHAR(10),"")),"")</f>
        <v/>
      </c>
      <c r="P21" s="116" t="str">
        <f>IF(LEN('ZMĚNY ZP OSTATNÍ'!P38)&gt;0,UPPER(SUBSTITUTE('ZMĚNY ZP OSTATNÍ'!P38,CHAR(10),"")),"")</f>
        <v/>
      </c>
      <c r="Q21" s="116" t="str">
        <f>IF(LEN('ZMĚNY ZP OSTATNÍ'!Q38)&gt;0,UPPER(SUBSTITUTE('ZMĚNY ZP OSTATNÍ'!Q38,CHAR(10),"")),"")</f>
        <v/>
      </c>
      <c r="R21" s="116" t="str">
        <f>IF(LEN('ZMĚNY ZP OSTATNÍ'!R38)&gt;0,UPPER(SUBSTITUTE('ZMĚNY ZP OSTATNÍ'!R38,CHAR(10),"")),"")</f>
        <v/>
      </c>
      <c r="S21" s="116" t="str">
        <f>IF(LEN('ZMĚNY ZP OSTATNÍ'!S38)&gt;0,UPPER(SUBSTITUTE('ZMĚNY ZP OSTATNÍ'!S38,CHAR(10),"")),"")</f>
        <v/>
      </c>
      <c r="T21" s="117" t="str">
        <f>IF('ZMĚNY ZP OSTATNÍ'!T38="","",'ZMĚNY ZP OSTATNÍ'!T38)</f>
        <v/>
      </c>
      <c r="U21" s="116" t="str">
        <f>IF(LEN('ZMĚNY ZP OSTATNÍ'!U38)&gt;0,UPPER(SUBSTITUTE('ZMĚNY ZP OSTATNÍ'!U38,CHAR(10),"")),"")</f>
        <v/>
      </c>
      <c r="V21" s="116" t="str">
        <f>IF(LEN('ZMĚNY ZP OSTATNÍ'!V38)&gt;0,UPPER(SUBSTITUTE('ZMĚNY ZP OSTATNÍ'!V38,CHAR(10),"")),"")</f>
        <v/>
      </c>
      <c r="W21" s="116" t="str">
        <f>IF(LEN('ZMĚNY ZP OSTATNÍ'!W38)&gt;0,UPPER(SUBSTITUTE('ZMĚNY ZP OSTATNÍ'!W38,CHAR(10),"")),"")</f>
        <v/>
      </c>
      <c r="X21" s="116" t="str">
        <f>IF(LEN('ZMĚNY ZP OSTATNÍ'!X38)&gt;0,UPPER(SUBSTITUTE('ZMĚNY ZP OSTATNÍ'!X38,CHAR(10),"")),"")</f>
        <v/>
      </c>
      <c r="Y21" s="116" t="str">
        <f>IF(LEN('ZMĚNY ZP OSTATNÍ'!Y38)&gt;0,UPPER(SUBSTITUTE('ZMĚNY ZP OSTATNÍ'!Y38,CHAR(10),"")),"")</f>
        <v/>
      </c>
      <c r="Z21" s="116" t="str">
        <f>IF(LEN('ZMĚNY ZP OSTATNÍ'!Z38)&gt;0,UPPER(SUBSTITUTE('ZMĚNY ZP OSTATNÍ'!Z38,CHAR(10),"")),"")</f>
        <v/>
      </c>
      <c r="AA21" s="116" t="str">
        <f>IF(LEN('ZMĚNY ZP OSTATNÍ'!AA38)&gt;0,UPPER(SUBSTITUTE('ZMĚNY ZP OSTATNÍ'!AA38,CHAR(10),"")),"")</f>
        <v/>
      </c>
      <c r="AB21" s="116" t="str">
        <f>IF(LEN('ZMĚNY ZP OSTATNÍ'!AB38)&gt;0,UPPER(SUBSTITUTE('ZMĚNY ZP OSTATNÍ'!AB38,CHAR(10),"")),"")</f>
        <v/>
      </c>
      <c r="AC21" s="116" t="str">
        <f>IF(LEN('ZMĚNY ZP OSTATNÍ'!AC38)&gt;0,UPPER(SUBSTITUTE('ZMĚNY ZP OSTATNÍ'!AC38,CHAR(10),"")),"")</f>
        <v/>
      </c>
      <c r="AD21" s="116" t="str">
        <f>IF(LEN('ZMĚNY ZP OSTATNÍ'!AD38)&gt;0,UPPER(SUBSTITUTE('ZMĚNY ZP OSTATNÍ'!AD38,CHAR(10),"")),"")</f>
        <v/>
      </c>
      <c r="AE21" s="144" t="str">
        <f t="shared" ref="AE21:AS37" si="6">MID(_xlfn.IFNA(HLOOKUP(AE$3&amp;"*",$U21:$AD21,1,0),""),LEN(AE$3)+4,100000)</f>
        <v/>
      </c>
      <c r="AF21" s="144" t="str">
        <f t="shared" si="6"/>
        <v/>
      </c>
      <c r="AG21" s="144" t="str">
        <f t="shared" si="6"/>
        <v/>
      </c>
      <c r="AH21" s="144" t="str">
        <f t="shared" si="6"/>
        <v/>
      </c>
      <c r="AI21" s="144" t="str">
        <f t="shared" si="6"/>
        <v/>
      </c>
      <c r="AJ21" s="144" t="str">
        <f t="shared" si="6"/>
        <v/>
      </c>
      <c r="AK21" s="144" t="str">
        <f t="shared" si="6"/>
        <v/>
      </c>
      <c r="AL21" s="144" t="str">
        <f t="shared" si="6"/>
        <v/>
      </c>
      <c r="AM21" s="144" t="str">
        <f t="shared" si="6"/>
        <v/>
      </c>
      <c r="AN21" s="144" t="str">
        <f t="shared" si="6"/>
        <v/>
      </c>
      <c r="AO21" s="144" t="str">
        <f t="shared" si="6"/>
        <v/>
      </c>
      <c r="AP21" s="144" t="str">
        <f t="shared" si="6"/>
        <v/>
      </c>
      <c r="AQ21" s="144" t="str">
        <f t="shared" si="6"/>
        <v/>
      </c>
      <c r="AR21" s="144" t="str">
        <f t="shared" si="6"/>
        <v/>
      </c>
      <c r="AS21" s="144" t="str">
        <f t="shared" si="6"/>
        <v/>
      </c>
      <c r="AT21" s="144" t="str">
        <f t="shared" si="5"/>
        <v/>
      </c>
      <c r="AU21" s="144" t="str">
        <f t="shared" si="3"/>
        <v/>
      </c>
      <c r="AV21" s="145" t="str">
        <f t="shared" si="3"/>
        <v/>
      </c>
      <c r="AW21" s="144" t="str">
        <f t="shared" si="3"/>
        <v/>
      </c>
      <c r="AX21" s="144" t="str">
        <f t="shared" si="3"/>
        <v/>
      </c>
      <c r="AY21" s="145" t="str">
        <f t="shared" si="3"/>
        <v/>
      </c>
      <c r="AZ21" s="144" t="str">
        <f t="shared" si="3"/>
        <v/>
      </c>
      <c r="BA21" s="144" t="str">
        <f t="shared" si="3"/>
        <v/>
      </c>
      <c r="BB21" s="144" t="str">
        <f t="shared" si="3"/>
        <v/>
      </c>
      <c r="BC21" s="144" t="str">
        <f t="shared" si="3"/>
        <v/>
      </c>
      <c r="BD21" s="144" t="str">
        <f t="shared" si="3"/>
        <v/>
      </c>
      <c r="BE21" s="144" t="str">
        <f t="shared" si="3"/>
        <v/>
      </c>
    </row>
    <row r="22" spans="1:57" x14ac:dyDescent="0.25">
      <c r="A22" s="55" t="str">
        <f t="shared" si="4"/>
        <v/>
      </c>
      <c r="B22" s="116" t="str">
        <f>IF(LEN('ZMĚNY ZP OSTATNÍ'!B40)&gt;0,UPPER(SUBSTITUTE('ZMĚNY ZP OSTATNÍ'!B40,CHAR(10),"")),"")</f>
        <v/>
      </c>
      <c r="C22" s="116" t="str">
        <f>IF(LEN('ZMĚNY ZP OSTATNÍ'!C40)&gt;0,SUBSTITUTE('ZMĚNY ZP OSTATNÍ'!C40,CHAR(10),""),"")</f>
        <v/>
      </c>
      <c r="D22" s="116" t="str">
        <f>IF(LEN('ZMĚNY ZP OSTATNÍ'!D40)&gt;0,UPPER(SUBSTITUTE('ZMĚNY ZP OSTATNÍ'!D40,CHAR(10),"")),"")</f>
        <v/>
      </c>
      <c r="E22" s="116" t="str">
        <f>IF(LEN('ZMĚNY ZP OSTATNÍ'!E40)&gt;0,UPPER(SUBSTITUTE('ZMĚNY ZP OSTATNÍ'!E40,CHAR(10),"")),"")</f>
        <v/>
      </c>
      <c r="F22" s="116" t="str">
        <f>IF(LEN('ZMĚNY ZP OSTATNÍ'!F40)&gt;0,UPPER(SUBSTITUTE('ZMĚNY ZP OSTATNÍ'!F40,CHAR(10),"")),"")</f>
        <v/>
      </c>
      <c r="G22" s="116" t="str">
        <f>IF(LEN('ZMĚNY ZP OSTATNÍ'!G40)&gt;0,UPPER(SUBSTITUTE('ZMĚNY ZP OSTATNÍ'!G40,CHAR(10),"")),"")</f>
        <v/>
      </c>
      <c r="H22" s="116" t="str">
        <f>IF(LEN('ZMĚNY ZP OSTATNÍ'!H40)&gt;0,UPPER(SUBSTITUTE('ZMĚNY ZP OSTATNÍ'!H40,CHAR(10),"")),"")</f>
        <v/>
      </c>
      <c r="I22" s="116" t="str">
        <f>IF(LEN('ZMĚNY ZP OSTATNÍ'!I40)&gt;0,UPPER(SUBSTITUTE('ZMĚNY ZP OSTATNÍ'!I40,CHAR(10),"")),"")</f>
        <v/>
      </c>
      <c r="J22" s="116" t="str">
        <f>IF(LEN('ZMĚNY ZP OSTATNÍ'!J40)&gt;0,UPPER(SUBSTITUTE('ZMĚNY ZP OSTATNÍ'!J40,CHAR(10),"")),"")</f>
        <v/>
      </c>
      <c r="K22" s="116" t="str">
        <f>IF(LEN('ZMĚNY ZP OSTATNÍ'!K40)&gt;0,UPPER(SUBSTITUTE('ZMĚNY ZP OSTATNÍ'!K40,CHAR(10),"")),"")</f>
        <v/>
      </c>
      <c r="L22" s="116" t="str">
        <f>IF(LEN('ZMĚNY ZP OSTATNÍ'!L40)&gt;0,UPPER(SUBSTITUTE('ZMĚNY ZP OSTATNÍ'!L40,CHAR(10),"")),"")</f>
        <v/>
      </c>
      <c r="M22" s="116" t="str">
        <f>IF(LEN('ZMĚNY ZP OSTATNÍ'!M40)&gt;0,UPPER(SUBSTITUTE('ZMĚNY ZP OSTATNÍ'!M40,CHAR(10),"")),"")</f>
        <v/>
      </c>
      <c r="N22" s="116" t="str">
        <f>IF(LEN('ZMĚNY ZP OSTATNÍ'!N40)&gt;0,UPPER(SUBSTITUTE('ZMĚNY ZP OSTATNÍ'!N40,CHAR(10),"")),"")</f>
        <v/>
      </c>
      <c r="O22" s="116" t="str">
        <f>IF(LEN('ZMĚNY ZP OSTATNÍ'!O40)&gt;0,UPPER(SUBSTITUTE('ZMĚNY ZP OSTATNÍ'!O40,CHAR(10),"")),"")</f>
        <v/>
      </c>
      <c r="P22" s="116" t="str">
        <f>IF(LEN('ZMĚNY ZP OSTATNÍ'!P40)&gt;0,UPPER(SUBSTITUTE('ZMĚNY ZP OSTATNÍ'!P40,CHAR(10),"")),"")</f>
        <v/>
      </c>
      <c r="Q22" s="116" t="str">
        <f>IF(LEN('ZMĚNY ZP OSTATNÍ'!Q40)&gt;0,UPPER(SUBSTITUTE('ZMĚNY ZP OSTATNÍ'!Q40,CHAR(10),"")),"")</f>
        <v/>
      </c>
      <c r="R22" s="116" t="str">
        <f>IF(LEN('ZMĚNY ZP OSTATNÍ'!R40)&gt;0,UPPER(SUBSTITUTE('ZMĚNY ZP OSTATNÍ'!R40,CHAR(10),"")),"")</f>
        <v/>
      </c>
      <c r="S22" s="116" t="str">
        <f>IF(LEN('ZMĚNY ZP OSTATNÍ'!S40)&gt;0,UPPER(SUBSTITUTE('ZMĚNY ZP OSTATNÍ'!S40,CHAR(10),"")),"")</f>
        <v/>
      </c>
      <c r="T22" s="117" t="str">
        <f>IF('ZMĚNY ZP OSTATNÍ'!T40="","",'ZMĚNY ZP OSTATNÍ'!T40)</f>
        <v/>
      </c>
      <c r="U22" s="116" t="str">
        <f>IF(LEN('ZMĚNY ZP OSTATNÍ'!U40)&gt;0,UPPER(SUBSTITUTE('ZMĚNY ZP OSTATNÍ'!U40,CHAR(10),"")),"")</f>
        <v/>
      </c>
      <c r="V22" s="116" t="str">
        <f>IF(LEN('ZMĚNY ZP OSTATNÍ'!V40)&gt;0,UPPER(SUBSTITUTE('ZMĚNY ZP OSTATNÍ'!V40,CHAR(10),"")),"")</f>
        <v/>
      </c>
      <c r="W22" s="116" t="str">
        <f>IF(LEN('ZMĚNY ZP OSTATNÍ'!W40)&gt;0,UPPER(SUBSTITUTE('ZMĚNY ZP OSTATNÍ'!W40,CHAR(10),"")),"")</f>
        <v/>
      </c>
      <c r="X22" s="116" t="str">
        <f>IF(LEN('ZMĚNY ZP OSTATNÍ'!X40)&gt;0,UPPER(SUBSTITUTE('ZMĚNY ZP OSTATNÍ'!X40,CHAR(10),"")),"")</f>
        <v/>
      </c>
      <c r="Y22" s="116" t="str">
        <f>IF(LEN('ZMĚNY ZP OSTATNÍ'!Y40)&gt;0,UPPER(SUBSTITUTE('ZMĚNY ZP OSTATNÍ'!Y40,CHAR(10),"")),"")</f>
        <v/>
      </c>
      <c r="Z22" s="116" t="str">
        <f>IF(LEN('ZMĚNY ZP OSTATNÍ'!Z40)&gt;0,UPPER(SUBSTITUTE('ZMĚNY ZP OSTATNÍ'!Z40,CHAR(10),"")),"")</f>
        <v/>
      </c>
      <c r="AA22" s="116" t="str">
        <f>IF(LEN('ZMĚNY ZP OSTATNÍ'!AA40)&gt;0,UPPER(SUBSTITUTE('ZMĚNY ZP OSTATNÍ'!AA40,CHAR(10),"")),"")</f>
        <v/>
      </c>
      <c r="AB22" s="116" t="str">
        <f>IF(LEN('ZMĚNY ZP OSTATNÍ'!AB40)&gt;0,UPPER(SUBSTITUTE('ZMĚNY ZP OSTATNÍ'!AB40,CHAR(10),"")),"")</f>
        <v/>
      </c>
      <c r="AC22" s="116" t="str">
        <f>IF(LEN('ZMĚNY ZP OSTATNÍ'!AC40)&gt;0,UPPER(SUBSTITUTE('ZMĚNY ZP OSTATNÍ'!AC40,CHAR(10),"")),"")</f>
        <v/>
      </c>
      <c r="AD22" s="116" t="str">
        <f>IF(LEN('ZMĚNY ZP OSTATNÍ'!AD40)&gt;0,UPPER(SUBSTITUTE('ZMĚNY ZP OSTATNÍ'!AD40,CHAR(10),"")),"")</f>
        <v/>
      </c>
      <c r="AE22" s="144" t="str">
        <f t="shared" si="6"/>
        <v/>
      </c>
      <c r="AF22" s="144" t="str">
        <f t="shared" si="6"/>
        <v/>
      </c>
      <c r="AG22" s="144" t="str">
        <f t="shared" si="6"/>
        <v/>
      </c>
      <c r="AH22" s="144" t="str">
        <f t="shared" si="6"/>
        <v/>
      </c>
      <c r="AI22" s="144" t="str">
        <f t="shared" si="6"/>
        <v/>
      </c>
      <c r="AJ22" s="144" t="str">
        <f t="shared" si="6"/>
        <v/>
      </c>
      <c r="AK22" s="144" t="str">
        <f t="shared" si="6"/>
        <v/>
      </c>
      <c r="AL22" s="144" t="str">
        <f t="shared" si="6"/>
        <v/>
      </c>
      <c r="AM22" s="144" t="str">
        <f t="shared" si="6"/>
        <v/>
      </c>
      <c r="AN22" s="144" t="str">
        <f t="shared" si="6"/>
        <v/>
      </c>
      <c r="AO22" s="144" t="str">
        <f t="shared" si="6"/>
        <v/>
      </c>
      <c r="AP22" s="144" t="str">
        <f t="shared" si="6"/>
        <v/>
      </c>
      <c r="AQ22" s="144" t="str">
        <f t="shared" si="6"/>
        <v/>
      </c>
      <c r="AR22" s="144" t="str">
        <f t="shared" si="6"/>
        <v/>
      </c>
      <c r="AS22" s="144" t="str">
        <f t="shared" si="6"/>
        <v/>
      </c>
      <c r="AT22" s="144" t="str">
        <f t="shared" si="5"/>
        <v/>
      </c>
      <c r="AU22" s="144" t="str">
        <f t="shared" si="3"/>
        <v/>
      </c>
      <c r="AV22" s="145" t="str">
        <f t="shared" si="3"/>
        <v/>
      </c>
      <c r="AW22" s="144" t="str">
        <f t="shared" si="3"/>
        <v/>
      </c>
      <c r="AX22" s="144" t="str">
        <f t="shared" si="3"/>
        <v/>
      </c>
      <c r="AY22" s="145" t="str">
        <f t="shared" si="3"/>
        <v/>
      </c>
      <c r="AZ22" s="144" t="str">
        <f t="shared" si="3"/>
        <v/>
      </c>
      <c r="BA22" s="144" t="str">
        <f t="shared" si="3"/>
        <v/>
      </c>
      <c r="BB22" s="144" t="str">
        <f t="shared" si="3"/>
        <v/>
      </c>
      <c r="BC22" s="144" t="str">
        <f t="shared" si="3"/>
        <v/>
      </c>
      <c r="BD22" s="144" t="str">
        <f t="shared" si="3"/>
        <v/>
      </c>
      <c r="BE22" s="144" t="str">
        <f t="shared" si="3"/>
        <v/>
      </c>
    </row>
    <row r="23" spans="1:57" x14ac:dyDescent="0.25">
      <c r="A23" s="55" t="str">
        <f t="shared" si="4"/>
        <v/>
      </c>
      <c r="B23" s="116" t="str">
        <f>IF(LEN('ZMĚNY ZP OSTATNÍ'!B42)&gt;0,UPPER(SUBSTITUTE('ZMĚNY ZP OSTATNÍ'!B42,CHAR(10),"")),"")</f>
        <v/>
      </c>
      <c r="C23" s="116" t="str">
        <f>IF(LEN('ZMĚNY ZP OSTATNÍ'!C42)&gt;0,SUBSTITUTE('ZMĚNY ZP OSTATNÍ'!C42,CHAR(10),""),"")</f>
        <v/>
      </c>
      <c r="D23" s="116" t="str">
        <f>IF(LEN('ZMĚNY ZP OSTATNÍ'!D42)&gt;0,UPPER(SUBSTITUTE('ZMĚNY ZP OSTATNÍ'!D42,CHAR(10),"")),"")</f>
        <v/>
      </c>
      <c r="E23" s="116" t="str">
        <f>IF(LEN('ZMĚNY ZP OSTATNÍ'!E42)&gt;0,UPPER(SUBSTITUTE('ZMĚNY ZP OSTATNÍ'!E42,CHAR(10),"")),"")</f>
        <v/>
      </c>
      <c r="F23" s="116" t="str">
        <f>IF(LEN('ZMĚNY ZP OSTATNÍ'!F42)&gt;0,UPPER(SUBSTITUTE('ZMĚNY ZP OSTATNÍ'!F42,CHAR(10),"")),"")</f>
        <v/>
      </c>
      <c r="G23" s="116" t="str">
        <f>IF(LEN('ZMĚNY ZP OSTATNÍ'!G42)&gt;0,UPPER(SUBSTITUTE('ZMĚNY ZP OSTATNÍ'!G42,CHAR(10),"")),"")</f>
        <v/>
      </c>
      <c r="H23" s="116" t="str">
        <f>IF(LEN('ZMĚNY ZP OSTATNÍ'!H42)&gt;0,UPPER(SUBSTITUTE('ZMĚNY ZP OSTATNÍ'!H42,CHAR(10),"")),"")</f>
        <v/>
      </c>
      <c r="I23" s="116" t="str">
        <f>IF(LEN('ZMĚNY ZP OSTATNÍ'!I42)&gt;0,UPPER(SUBSTITUTE('ZMĚNY ZP OSTATNÍ'!I42,CHAR(10),"")),"")</f>
        <v/>
      </c>
      <c r="J23" s="116" t="str">
        <f>IF(LEN('ZMĚNY ZP OSTATNÍ'!J42)&gt;0,UPPER(SUBSTITUTE('ZMĚNY ZP OSTATNÍ'!J42,CHAR(10),"")),"")</f>
        <v/>
      </c>
      <c r="K23" s="116" t="str">
        <f>IF(LEN('ZMĚNY ZP OSTATNÍ'!K42)&gt;0,UPPER(SUBSTITUTE('ZMĚNY ZP OSTATNÍ'!K42,CHAR(10),"")),"")</f>
        <v/>
      </c>
      <c r="L23" s="116" t="str">
        <f>IF(LEN('ZMĚNY ZP OSTATNÍ'!L42)&gt;0,UPPER(SUBSTITUTE('ZMĚNY ZP OSTATNÍ'!L42,CHAR(10),"")),"")</f>
        <v/>
      </c>
      <c r="M23" s="116" t="str">
        <f>IF(LEN('ZMĚNY ZP OSTATNÍ'!M42)&gt;0,UPPER(SUBSTITUTE('ZMĚNY ZP OSTATNÍ'!M42,CHAR(10),"")),"")</f>
        <v/>
      </c>
      <c r="N23" s="116" t="str">
        <f>IF(LEN('ZMĚNY ZP OSTATNÍ'!N42)&gt;0,UPPER(SUBSTITUTE('ZMĚNY ZP OSTATNÍ'!N42,CHAR(10),"")),"")</f>
        <v/>
      </c>
      <c r="O23" s="116" t="str">
        <f>IF(LEN('ZMĚNY ZP OSTATNÍ'!O42)&gt;0,UPPER(SUBSTITUTE('ZMĚNY ZP OSTATNÍ'!O42,CHAR(10),"")),"")</f>
        <v/>
      </c>
      <c r="P23" s="116" t="str">
        <f>IF(LEN('ZMĚNY ZP OSTATNÍ'!P42)&gt;0,UPPER(SUBSTITUTE('ZMĚNY ZP OSTATNÍ'!P42,CHAR(10),"")),"")</f>
        <v/>
      </c>
      <c r="Q23" s="116" t="str">
        <f>IF(LEN('ZMĚNY ZP OSTATNÍ'!Q42)&gt;0,UPPER(SUBSTITUTE('ZMĚNY ZP OSTATNÍ'!Q42,CHAR(10),"")),"")</f>
        <v/>
      </c>
      <c r="R23" s="116" t="str">
        <f>IF(LEN('ZMĚNY ZP OSTATNÍ'!R42)&gt;0,UPPER(SUBSTITUTE('ZMĚNY ZP OSTATNÍ'!R42,CHAR(10),"")),"")</f>
        <v/>
      </c>
      <c r="S23" s="116" t="str">
        <f>IF(LEN('ZMĚNY ZP OSTATNÍ'!S42)&gt;0,UPPER(SUBSTITUTE('ZMĚNY ZP OSTATNÍ'!S42,CHAR(10),"")),"")</f>
        <v/>
      </c>
      <c r="T23" s="117" t="str">
        <f>IF('ZMĚNY ZP OSTATNÍ'!T42="","",'ZMĚNY ZP OSTATNÍ'!T42)</f>
        <v/>
      </c>
      <c r="U23" s="116" t="str">
        <f>IF(LEN('ZMĚNY ZP OSTATNÍ'!U42)&gt;0,UPPER(SUBSTITUTE('ZMĚNY ZP OSTATNÍ'!U42,CHAR(10),"")),"")</f>
        <v/>
      </c>
      <c r="V23" s="116" t="str">
        <f>IF(LEN('ZMĚNY ZP OSTATNÍ'!V42)&gt;0,UPPER(SUBSTITUTE('ZMĚNY ZP OSTATNÍ'!V42,CHAR(10),"")),"")</f>
        <v/>
      </c>
      <c r="W23" s="116" t="str">
        <f>IF(LEN('ZMĚNY ZP OSTATNÍ'!W42)&gt;0,UPPER(SUBSTITUTE('ZMĚNY ZP OSTATNÍ'!W42,CHAR(10),"")),"")</f>
        <v/>
      </c>
      <c r="X23" s="116" t="str">
        <f>IF(LEN('ZMĚNY ZP OSTATNÍ'!X42)&gt;0,UPPER(SUBSTITUTE('ZMĚNY ZP OSTATNÍ'!X42,CHAR(10),"")),"")</f>
        <v/>
      </c>
      <c r="Y23" s="116" t="str">
        <f>IF(LEN('ZMĚNY ZP OSTATNÍ'!Y42)&gt;0,UPPER(SUBSTITUTE('ZMĚNY ZP OSTATNÍ'!Y42,CHAR(10),"")),"")</f>
        <v/>
      </c>
      <c r="Z23" s="116" t="str">
        <f>IF(LEN('ZMĚNY ZP OSTATNÍ'!Z42)&gt;0,UPPER(SUBSTITUTE('ZMĚNY ZP OSTATNÍ'!Z42,CHAR(10),"")),"")</f>
        <v/>
      </c>
      <c r="AA23" s="116" t="str">
        <f>IF(LEN('ZMĚNY ZP OSTATNÍ'!AA42)&gt;0,UPPER(SUBSTITUTE('ZMĚNY ZP OSTATNÍ'!AA42,CHAR(10),"")),"")</f>
        <v/>
      </c>
      <c r="AB23" s="116" t="str">
        <f>IF(LEN('ZMĚNY ZP OSTATNÍ'!AB42)&gt;0,UPPER(SUBSTITUTE('ZMĚNY ZP OSTATNÍ'!AB42,CHAR(10),"")),"")</f>
        <v/>
      </c>
      <c r="AC23" s="116" t="str">
        <f>IF(LEN('ZMĚNY ZP OSTATNÍ'!AC42)&gt;0,UPPER(SUBSTITUTE('ZMĚNY ZP OSTATNÍ'!AC42,CHAR(10),"")),"")</f>
        <v/>
      </c>
      <c r="AD23" s="116" t="str">
        <f>IF(LEN('ZMĚNY ZP OSTATNÍ'!AD42)&gt;0,UPPER(SUBSTITUTE('ZMĚNY ZP OSTATNÍ'!AD42,CHAR(10),"")),"")</f>
        <v/>
      </c>
      <c r="AE23" s="144" t="str">
        <f t="shared" si="6"/>
        <v/>
      </c>
      <c r="AF23" s="144" t="str">
        <f t="shared" si="6"/>
        <v/>
      </c>
      <c r="AG23" s="144" t="str">
        <f t="shared" si="6"/>
        <v/>
      </c>
      <c r="AH23" s="144" t="str">
        <f t="shared" si="6"/>
        <v/>
      </c>
      <c r="AI23" s="144" t="str">
        <f t="shared" si="6"/>
        <v/>
      </c>
      <c r="AJ23" s="144" t="str">
        <f t="shared" si="6"/>
        <v/>
      </c>
      <c r="AK23" s="144" t="str">
        <f t="shared" si="6"/>
        <v/>
      </c>
      <c r="AL23" s="144" t="str">
        <f t="shared" si="6"/>
        <v/>
      </c>
      <c r="AM23" s="144" t="str">
        <f t="shared" si="6"/>
        <v/>
      </c>
      <c r="AN23" s="144" t="str">
        <f t="shared" si="6"/>
        <v/>
      </c>
      <c r="AO23" s="144" t="str">
        <f t="shared" si="6"/>
        <v/>
      </c>
      <c r="AP23" s="144" t="str">
        <f t="shared" si="6"/>
        <v/>
      </c>
      <c r="AQ23" s="144" t="str">
        <f t="shared" si="6"/>
        <v/>
      </c>
      <c r="AR23" s="144" t="str">
        <f t="shared" si="6"/>
        <v/>
      </c>
      <c r="AS23" s="144" t="str">
        <f t="shared" si="6"/>
        <v/>
      </c>
      <c r="AT23" s="144" t="str">
        <f t="shared" si="5"/>
        <v/>
      </c>
      <c r="AU23" s="144" t="str">
        <f t="shared" si="3"/>
        <v/>
      </c>
      <c r="AV23" s="145" t="str">
        <f t="shared" si="3"/>
        <v/>
      </c>
      <c r="AW23" s="144" t="str">
        <f t="shared" si="3"/>
        <v/>
      </c>
      <c r="AX23" s="144" t="str">
        <f t="shared" si="3"/>
        <v/>
      </c>
      <c r="AY23" s="145" t="str">
        <f t="shared" si="3"/>
        <v/>
      </c>
      <c r="AZ23" s="144" t="str">
        <f t="shared" si="3"/>
        <v/>
      </c>
      <c r="BA23" s="144" t="str">
        <f t="shared" si="3"/>
        <v/>
      </c>
      <c r="BB23" s="144" t="str">
        <f t="shared" si="3"/>
        <v/>
      </c>
      <c r="BC23" s="144" t="str">
        <f t="shared" si="3"/>
        <v/>
      </c>
      <c r="BD23" s="144" t="str">
        <f t="shared" si="3"/>
        <v/>
      </c>
      <c r="BE23" s="144" t="str">
        <f t="shared" si="3"/>
        <v/>
      </c>
    </row>
    <row r="24" spans="1:57" x14ac:dyDescent="0.25">
      <c r="A24" s="55" t="str">
        <f t="shared" si="4"/>
        <v/>
      </c>
      <c r="B24" s="116" t="str">
        <f>IF(LEN('ZMĚNY ZP OSTATNÍ'!B44)&gt;0,UPPER(SUBSTITUTE('ZMĚNY ZP OSTATNÍ'!B44,CHAR(10),"")),"")</f>
        <v/>
      </c>
      <c r="C24" s="116" t="str">
        <f>IF(LEN('ZMĚNY ZP OSTATNÍ'!C44)&gt;0,SUBSTITUTE('ZMĚNY ZP OSTATNÍ'!C44,CHAR(10),""),"")</f>
        <v/>
      </c>
      <c r="D24" s="116" t="str">
        <f>IF(LEN('ZMĚNY ZP OSTATNÍ'!D44)&gt;0,UPPER(SUBSTITUTE('ZMĚNY ZP OSTATNÍ'!D44,CHAR(10),"")),"")</f>
        <v/>
      </c>
      <c r="E24" s="116" t="str">
        <f>IF(LEN('ZMĚNY ZP OSTATNÍ'!E44)&gt;0,UPPER(SUBSTITUTE('ZMĚNY ZP OSTATNÍ'!E44,CHAR(10),"")),"")</f>
        <v/>
      </c>
      <c r="F24" s="116" t="str">
        <f>IF(LEN('ZMĚNY ZP OSTATNÍ'!F44)&gt;0,UPPER(SUBSTITUTE('ZMĚNY ZP OSTATNÍ'!F44,CHAR(10),"")),"")</f>
        <v/>
      </c>
      <c r="G24" s="116" t="str">
        <f>IF(LEN('ZMĚNY ZP OSTATNÍ'!G44)&gt;0,UPPER(SUBSTITUTE('ZMĚNY ZP OSTATNÍ'!G44,CHAR(10),"")),"")</f>
        <v/>
      </c>
      <c r="H24" s="116" t="str">
        <f>IF(LEN('ZMĚNY ZP OSTATNÍ'!H44)&gt;0,UPPER(SUBSTITUTE('ZMĚNY ZP OSTATNÍ'!H44,CHAR(10),"")),"")</f>
        <v/>
      </c>
      <c r="I24" s="116" t="str">
        <f>IF(LEN('ZMĚNY ZP OSTATNÍ'!I44)&gt;0,UPPER(SUBSTITUTE('ZMĚNY ZP OSTATNÍ'!I44,CHAR(10),"")),"")</f>
        <v/>
      </c>
      <c r="J24" s="116" t="str">
        <f>IF(LEN('ZMĚNY ZP OSTATNÍ'!J44)&gt;0,UPPER(SUBSTITUTE('ZMĚNY ZP OSTATNÍ'!J44,CHAR(10),"")),"")</f>
        <v/>
      </c>
      <c r="K24" s="116" t="str">
        <f>IF(LEN('ZMĚNY ZP OSTATNÍ'!K44)&gt;0,UPPER(SUBSTITUTE('ZMĚNY ZP OSTATNÍ'!K44,CHAR(10),"")),"")</f>
        <v/>
      </c>
      <c r="L24" s="116" t="str">
        <f>IF(LEN('ZMĚNY ZP OSTATNÍ'!L44)&gt;0,UPPER(SUBSTITUTE('ZMĚNY ZP OSTATNÍ'!L44,CHAR(10),"")),"")</f>
        <v/>
      </c>
      <c r="M24" s="116" t="str">
        <f>IF(LEN('ZMĚNY ZP OSTATNÍ'!M44)&gt;0,UPPER(SUBSTITUTE('ZMĚNY ZP OSTATNÍ'!M44,CHAR(10),"")),"")</f>
        <v/>
      </c>
      <c r="N24" s="116" t="str">
        <f>IF(LEN('ZMĚNY ZP OSTATNÍ'!N44)&gt;0,UPPER(SUBSTITUTE('ZMĚNY ZP OSTATNÍ'!N44,CHAR(10),"")),"")</f>
        <v/>
      </c>
      <c r="O24" s="116" t="str">
        <f>IF(LEN('ZMĚNY ZP OSTATNÍ'!O44)&gt;0,UPPER(SUBSTITUTE('ZMĚNY ZP OSTATNÍ'!O44,CHAR(10),"")),"")</f>
        <v/>
      </c>
      <c r="P24" s="116" t="str">
        <f>IF(LEN('ZMĚNY ZP OSTATNÍ'!P44)&gt;0,UPPER(SUBSTITUTE('ZMĚNY ZP OSTATNÍ'!P44,CHAR(10),"")),"")</f>
        <v/>
      </c>
      <c r="Q24" s="116" t="str">
        <f>IF(LEN('ZMĚNY ZP OSTATNÍ'!Q44)&gt;0,UPPER(SUBSTITUTE('ZMĚNY ZP OSTATNÍ'!Q44,CHAR(10),"")),"")</f>
        <v/>
      </c>
      <c r="R24" s="116" t="str">
        <f>IF(LEN('ZMĚNY ZP OSTATNÍ'!R44)&gt;0,UPPER(SUBSTITUTE('ZMĚNY ZP OSTATNÍ'!R44,CHAR(10),"")),"")</f>
        <v/>
      </c>
      <c r="S24" s="116" t="str">
        <f>IF(LEN('ZMĚNY ZP OSTATNÍ'!S44)&gt;0,UPPER(SUBSTITUTE('ZMĚNY ZP OSTATNÍ'!S44,CHAR(10),"")),"")</f>
        <v/>
      </c>
      <c r="T24" s="117" t="str">
        <f>IF('ZMĚNY ZP OSTATNÍ'!T44="","",'ZMĚNY ZP OSTATNÍ'!T44)</f>
        <v/>
      </c>
      <c r="U24" s="116" t="str">
        <f>IF(LEN('ZMĚNY ZP OSTATNÍ'!U44)&gt;0,UPPER(SUBSTITUTE('ZMĚNY ZP OSTATNÍ'!U44,CHAR(10),"")),"")</f>
        <v/>
      </c>
      <c r="V24" s="116" t="str">
        <f>IF(LEN('ZMĚNY ZP OSTATNÍ'!V44)&gt;0,UPPER(SUBSTITUTE('ZMĚNY ZP OSTATNÍ'!V44,CHAR(10),"")),"")</f>
        <v/>
      </c>
      <c r="W24" s="116" t="str">
        <f>IF(LEN('ZMĚNY ZP OSTATNÍ'!W44)&gt;0,UPPER(SUBSTITUTE('ZMĚNY ZP OSTATNÍ'!W44,CHAR(10),"")),"")</f>
        <v/>
      </c>
      <c r="X24" s="116" t="str">
        <f>IF(LEN('ZMĚNY ZP OSTATNÍ'!X44)&gt;0,UPPER(SUBSTITUTE('ZMĚNY ZP OSTATNÍ'!X44,CHAR(10),"")),"")</f>
        <v/>
      </c>
      <c r="Y24" s="116" t="str">
        <f>IF(LEN('ZMĚNY ZP OSTATNÍ'!Y44)&gt;0,UPPER(SUBSTITUTE('ZMĚNY ZP OSTATNÍ'!Y44,CHAR(10),"")),"")</f>
        <v/>
      </c>
      <c r="Z24" s="116" t="str">
        <f>IF(LEN('ZMĚNY ZP OSTATNÍ'!Z44)&gt;0,UPPER(SUBSTITUTE('ZMĚNY ZP OSTATNÍ'!Z44,CHAR(10),"")),"")</f>
        <v/>
      </c>
      <c r="AA24" s="116" t="str">
        <f>IF(LEN('ZMĚNY ZP OSTATNÍ'!AA44)&gt;0,UPPER(SUBSTITUTE('ZMĚNY ZP OSTATNÍ'!AA44,CHAR(10),"")),"")</f>
        <v/>
      </c>
      <c r="AB24" s="116" t="str">
        <f>IF(LEN('ZMĚNY ZP OSTATNÍ'!AB44)&gt;0,UPPER(SUBSTITUTE('ZMĚNY ZP OSTATNÍ'!AB44,CHAR(10),"")),"")</f>
        <v/>
      </c>
      <c r="AC24" s="116" t="str">
        <f>IF(LEN('ZMĚNY ZP OSTATNÍ'!AC44)&gt;0,UPPER(SUBSTITUTE('ZMĚNY ZP OSTATNÍ'!AC44,CHAR(10),"")),"")</f>
        <v/>
      </c>
      <c r="AD24" s="116" t="str">
        <f>IF(LEN('ZMĚNY ZP OSTATNÍ'!AD44)&gt;0,UPPER(SUBSTITUTE('ZMĚNY ZP OSTATNÍ'!AD44,CHAR(10),"")),"")</f>
        <v/>
      </c>
      <c r="AE24" s="144" t="str">
        <f t="shared" si="6"/>
        <v/>
      </c>
      <c r="AF24" s="144" t="str">
        <f t="shared" si="6"/>
        <v/>
      </c>
      <c r="AG24" s="144" t="str">
        <f t="shared" si="6"/>
        <v/>
      </c>
      <c r="AH24" s="144" t="str">
        <f t="shared" si="6"/>
        <v/>
      </c>
      <c r="AI24" s="144" t="str">
        <f t="shared" si="6"/>
        <v/>
      </c>
      <c r="AJ24" s="144" t="str">
        <f t="shared" si="6"/>
        <v/>
      </c>
      <c r="AK24" s="144" t="str">
        <f t="shared" si="6"/>
        <v/>
      </c>
      <c r="AL24" s="144" t="str">
        <f t="shared" si="6"/>
        <v/>
      </c>
      <c r="AM24" s="144" t="str">
        <f t="shared" si="6"/>
        <v/>
      </c>
      <c r="AN24" s="144" t="str">
        <f t="shared" si="6"/>
        <v/>
      </c>
      <c r="AO24" s="144" t="str">
        <f t="shared" si="6"/>
        <v/>
      </c>
      <c r="AP24" s="144" t="str">
        <f t="shared" si="6"/>
        <v/>
      </c>
      <c r="AQ24" s="144" t="str">
        <f t="shared" si="6"/>
        <v/>
      </c>
      <c r="AR24" s="144" t="str">
        <f t="shared" si="6"/>
        <v/>
      </c>
      <c r="AS24" s="144" t="str">
        <f t="shared" si="6"/>
        <v/>
      </c>
      <c r="AT24" s="144" t="str">
        <f t="shared" si="5"/>
        <v/>
      </c>
      <c r="AU24" s="144" t="str">
        <f t="shared" si="3"/>
        <v/>
      </c>
      <c r="AV24" s="145" t="str">
        <f t="shared" si="3"/>
        <v/>
      </c>
      <c r="AW24" s="144" t="str">
        <f t="shared" si="3"/>
        <v/>
      </c>
      <c r="AX24" s="144" t="str">
        <f t="shared" si="3"/>
        <v/>
      </c>
      <c r="AY24" s="145" t="str">
        <f t="shared" si="3"/>
        <v/>
      </c>
      <c r="AZ24" s="144" t="str">
        <f t="shared" si="3"/>
        <v/>
      </c>
      <c r="BA24" s="144" t="str">
        <f t="shared" si="3"/>
        <v/>
      </c>
      <c r="BB24" s="144" t="str">
        <f t="shared" si="3"/>
        <v/>
      </c>
      <c r="BC24" s="144" t="str">
        <f t="shared" si="3"/>
        <v/>
      </c>
      <c r="BD24" s="144" t="str">
        <f t="shared" si="3"/>
        <v/>
      </c>
      <c r="BE24" s="144" t="str">
        <f t="shared" si="3"/>
        <v/>
      </c>
    </row>
    <row r="25" spans="1:57" x14ac:dyDescent="0.25">
      <c r="A25" s="55" t="str">
        <f t="shared" si="4"/>
        <v/>
      </c>
      <c r="B25" s="116" t="str">
        <f>IF(LEN('ZMĚNY ZP OSTATNÍ'!B46)&gt;0,UPPER(SUBSTITUTE('ZMĚNY ZP OSTATNÍ'!B46,CHAR(10),"")),"")</f>
        <v/>
      </c>
      <c r="C25" s="116" t="str">
        <f>IF(LEN('ZMĚNY ZP OSTATNÍ'!C46)&gt;0,SUBSTITUTE('ZMĚNY ZP OSTATNÍ'!C46,CHAR(10),""),"")</f>
        <v/>
      </c>
      <c r="D25" s="116" t="str">
        <f>IF(LEN('ZMĚNY ZP OSTATNÍ'!D46)&gt;0,UPPER(SUBSTITUTE('ZMĚNY ZP OSTATNÍ'!D46,CHAR(10),"")),"")</f>
        <v/>
      </c>
      <c r="E25" s="116" t="str">
        <f>IF(LEN('ZMĚNY ZP OSTATNÍ'!E46)&gt;0,UPPER(SUBSTITUTE('ZMĚNY ZP OSTATNÍ'!E46,CHAR(10),"")),"")</f>
        <v/>
      </c>
      <c r="F25" s="116" t="str">
        <f>IF(LEN('ZMĚNY ZP OSTATNÍ'!F46)&gt;0,UPPER(SUBSTITUTE('ZMĚNY ZP OSTATNÍ'!F46,CHAR(10),"")),"")</f>
        <v/>
      </c>
      <c r="G25" s="116" t="str">
        <f>IF(LEN('ZMĚNY ZP OSTATNÍ'!G46)&gt;0,UPPER(SUBSTITUTE('ZMĚNY ZP OSTATNÍ'!G46,CHAR(10),"")),"")</f>
        <v/>
      </c>
      <c r="H25" s="116" t="str">
        <f>IF(LEN('ZMĚNY ZP OSTATNÍ'!H46)&gt;0,UPPER(SUBSTITUTE('ZMĚNY ZP OSTATNÍ'!H46,CHAR(10),"")),"")</f>
        <v/>
      </c>
      <c r="I25" s="116" t="str">
        <f>IF(LEN('ZMĚNY ZP OSTATNÍ'!I46)&gt;0,UPPER(SUBSTITUTE('ZMĚNY ZP OSTATNÍ'!I46,CHAR(10),"")),"")</f>
        <v/>
      </c>
      <c r="J25" s="116" t="str">
        <f>IF(LEN('ZMĚNY ZP OSTATNÍ'!J46)&gt;0,UPPER(SUBSTITUTE('ZMĚNY ZP OSTATNÍ'!J46,CHAR(10),"")),"")</f>
        <v/>
      </c>
      <c r="K25" s="116" t="str">
        <f>IF(LEN('ZMĚNY ZP OSTATNÍ'!K46)&gt;0,UPPER(SUBSTITUTE('ZMĚNY ZP OSTATNÍ'!K46,CHAR(10),"")),"")</f>
        <v/>
      </c>
      <c r="L25" s="116" t="str">
        <f>IF(LEN('ZMĚNY ZP OSTATNÍ'!L46)&gt;0,UPPER(SUBSTITUTE('ZMĚNY ZP OSTATNÍ'!L46,CHAR(10),"")),"")</f>
        <v/>
      </c>
      <c r="M25" s="116" t="str">
        <f>IF(LEN('ZMĚNY ZP OSTATNÍ'!M46)&gt;0,UPPER(SUBSTITUTE('ZMĚNY ZP OSTATNÍ'!M46,CHAR(10),"")),"")</f>
        <v/>
      </c>
      <c r="N25" s="116" t="str">
        <f>IF(LEN('ZMĚNY ZP OSTATNÍ'!N46)&gt;0,UPPER(SUBSTITUTE('ZMĚNY ZP OSTATNÍ'!N46,CHAR(10),"")),"")</f>
        <v/>
      </c>
      <c r="O25" s="116" t="str">
        <f>IF(LEN('ZMĚNY ZP OSTATNÍ'!O46)&gt;0,UPPER(SUBSTITUTE('ZMĚNY ZP OSTATNÍ'!O46,CHAR(10),"")),"")</f>
        <v/>
      </c>
      <c r="P25" s="116" t="str">
        <f>IF(LEN('ZMĚNY ZP OSTATNÍ'!P46)&gt;0,UPPER(SUBSTITUTE('ZMĚNY ZP OSTATNÍ'!P46,CHAR(10),"")),"")</f>
        <v/>
      </c>
      <c r="Q25" s="116" t="str">
        <f>IF(LEN('ZMĚNY ZP OSTATNÍ'!Q46)&gt;0,UPPER(SUBSTITUTE('ZMĚNY ZP OSTATNÍ'!Q46,CHAR(10),"")),"")</f>
        <v/>
      </c>
      <c r="R25" s="116" t="str">
        <f>IF(LEN('ZMĚNY ZP OSTATNÍ'!R46)&gt;0,UPPER(SUBSTITUTE('ZMĚNY ZP OSTATNÍ'!R46,CHAR(10),"")),"")</f>
        <v/>
      </c>
      <c r="S25" s="116" t="str">
        <f>IF(LEN('ZMĚNY ZP OSTATNÍ'!S46)&gt;0,UPPER(SUBSTITUTE('ZMĚNY ZP OSTATNÍ'!S46,CHAR(10),"")),"")</f>
        <v/>
      </c>
      <c r="T25" s="117" t="str">
        <f>IF('ZMĚNY ZP OSTATNÍ'!T46="","",'ZMĚNY ZP OSTATNÍ'!T46)</f>
        <v/>
      </c>
      <c r="U25" s="116" t="str">
        <f>IF(LEN('ZMĚNY ZP OSTATNÍ'!U46)&gt;0,UPPER(SUBSTITUTE('ZMĚNY ZP OSTATNÍ'!U46,CHAR(10),"")),"")</f>
        <v/>
      </c>
      <c r="V25" s="116" t="str">
        <f>IF(LEN('ZMĚNY ZP OSTATNÍ'!V46)&gt;0,UPPER(SUBSTITUTE('ZMĚNY ZP OSTATNÍ'!V46,CHAR(10),"")),"")</f>
        <v/>
      </c>
      <c r="W25" s="116" t="str">
        <f>IF(LEN('ZMĚNY ZP OSTATNÍ'!W46)&gt;0,UPPER(SUBSTITUTE('ZMĚNY ZP OSTATNÍ'!W46,CHAR(10),"")),"")</f>
        <v/>
      </c>
      <c r="X25" s="116" t="str">
        <f>IF(LEN('ZMĚNY ZP OSTATNÍ'!X46)&gt;0,UPPER(SUBSTITUTE('ZMĚNY ZP OSTATNÍ'!X46,CHAR(10),"")),"")</f>
        <v/>
      </c>
      <c r="Y25" s="116" t="str">
        <f>IF(LEN('ZMĚNY ZP OSTATNÍ'!Y46)&gt;0,UPPER(SUBSTITUTE('ZMĚNY ZP OSTATNÍ'!Y46,CHAR(10),"")),"")</f>
        <v/>
      </c>
      <c r="Z25" s="116" t="str">
        <f>IF(LEN('ZMĚNY ZP OSTATNÍ'!Z46)&gt;0,UPPER(SUBSTITUTE('ZMĚNY ZP OSTATNÍ'!Z46,CHAR(10),"")),"")</f>
        <v/>
      </c>
      <c r="AA25" s="116" t="str">
        <f>IF(LEN('ZMĚNY ZP OSTATNÍ'!AA46)&gt;0,UPPER(SUBSTITUTE('ZMĚNY ZP OSTATNÍ'!AA46,CHAR(10),"")),"")</f>
        <v/>
      </c>
      <c r="AB25" s="116" t="str">
        <f>IF(LEN('ZMĚNY ZP OSTATNÍ'!AB46)&gt;0,UPPER(SUBSTITUTE('ZMĚNY ZP OSTATNÍ'!AB46,CHAR(10),"")),"")</f>
        <v/>
      </c>
      <c r="AC25" s="116" t="str">
        <f>IF(LEN('ZMĚNY ZP OSTATNÍ'!AC46)&gt;0,UPPER(SUBSTITUTE('ZMĚNY ZP OSTATNÍ'!AC46,CHAR(10),"")),"")</f>
        <v/>
      </c>
      <c r="AD25" s="116" t="str">
        <f>IF(LEN('ZMĚNY ZP OSTATNÍ'!AD46)&gt;0,UPPER(SUBSTITUTE('ZMĚNY ZP OSTATNÍ'!AD46,CHAR(10),"")),"")</f>
        <v/>
      </c>
      <c r="AE25" s="144" t="str">
        <f t="shared" si="6"/>
        <v/>
      </c>
      <c r="AF25" s="144" t="str">
        <f t="shared" si="6"/>
        <v/>
      </c>
      <c r="AG25" s="144" t="str">
        <f t="shared" si="6"/>
        <v/>
      </c>
      <c r="AH25" s="144" t="str">
        <f t="shared" si="6"/>
        <v/>
      </c>
      <c r="AI25" s="144" t="str">
        <f t="shared" si="6"/>
        <v/>
      </c>
      <c r="AJ25" s="144" t="str">
        <f t="shared" si="6"/>
        <v/>
      </c>
      <c r="AK25" s="144" t="str">
        <f t="shared" si="6"/>
        <v/>
      </c>
      <c r="AL25" s="144" t="str">
        <f t="shared" si="6"/>
        <v/>
      </c>
      <c r="AM25" s="144" t="str">
        <f t="shared" si="6"/>
        <v/>
      </c>
      <c r="AN25" s="144" t="str">
        <f t="shared" si="6"/>
        <v/>
      </c>
      <c r="AO25" s="144" t="str">
        <f t="shared" si="6"/>
        <v/>
      </c>
      <c r="AP25" s="144" t="str">
        <f t="shared" si="6"/>
        <v/>
      </c>
      <c r="AQ25" s="144" t="str">
        <f t="shared" si="6"/>
        <v/>
      </c>
      <c r="AR25" s="144" t="str">
        <f t="shared" si="6"/>
        <v/>
      </c>
      <c r="AS25" s="144" t="str">
        <f t="shared" si="6"/>
        <v/>
      </c>
      <c r="AT25" s="144" t="str">
        <f t="shared" si="5"/>
        <v/>
      </c>
      <c r="AU25" s="144" t="str">
        <f t="shared" si="3"/>
        <v/>
      </c>
      <c r="AV25" s="145" t="str">
        <f t="shared" si="3"/>
        <v/>
      </c>
      <c r="AW25" s="144" t="str">
        <f t="shared" si="3"/>
        <v/>
      </c>
      <c r="AX25" s="144" t="str">
        <f t="shared" si="3"/>
        <v/>
      </c>
      <c r="AY25" s="145" t="str">
        <f t="shared" si="3"/>
        <v/>
      </c>
      <c r="AZ25" s="144" t="str">
        <f t="shared" si="3"/>
        <v/>
      </c>
      <c r="BA25" s="144" t="str">
        <f t="shared" si="3"/>
        <v/>
      </c>
      <c r="BB25" s="144" t="str">
        <f t="shared" si="3"/>
        <v/>
      </c>
      <c r="BC25" s="144" t="str">
        <f t="shared" si="3"/>
        <v/>
      </c>
      <c r="BD25" s="144" t="str">
        <f t="shared" si="3"/>
        <v/>
      </c>
      <c r="BE25" s="144" t="str">
        <f t="shared" si="3"/>
        <v/>
      </c>
    </row>
    <row r="26" spans="1:57" x14ac:dyDescent="0.25">
      <c r="A26" s="55" t="str">
        <f t="shared" si="4"/>
        <v/>
      </c>
      <c r="B26" s="116" t="str">
        <f>IF(LEN('ZMĚNY ZP OSTATNÍ'!B48)&gt;0,UPPER(SUBSTITUTE('ZMĚNY ZP OSTATNÍ'!B48,CHAR(10),"")),"")</f>
        <v/>
      </c>
      <c r="C26" s="116" t="str">
        <f>IF(LEN('ZMĚNY ZP OSTATNÍ'!C48)&gt;0,SUBSTITUTE('ZMĚNY ZP OSTATNÍ'!C48,CHAR(10),""),"")</f>
        <v/>
      </c>
      <c r="D26" s="116" t="str">
        <f>IF(LEN('ZMĚNY ZP OSTATNÍ'!D48)&gt;0,UPPER(SUBSTITUTE('ZMĚNY ZP OSTATNÍ'!D48,CHAR(10),"")),"")</f>
        <v/>
      </c>
      <c r="E26" s="116" t="str">
        <f>IF(LEN('ZMĚNY ZP OSTATNÍ'!E48)&gt;0,UPPER(SUBSTITUTE('ZMĚNY ZP OSTATNÍ'!E48,CHAR(10),"")),"")</f>
        <v/>
      </c>
      <c r="F26" s="116" t="str">
        <f>IF(LEN('ZMĚNY ZP OSTATNÍ'!F48)&gt;0,UPPER(SUBSTITUTE('ZMĚNY ZP OSTATNÍ'!F48,CHAR(10),"")),"")</f>
        <v/>
      </c>
      <c r="G26" s="116" t="str">
        <f>IF(LEN('ZMĚNY ZP OSTATNÍ'!G48)&gt;0,UPPER(SUBSTITUTE('ZMĚNY ZP OSTATNÍ'!G48,CHAR(10),"")),"")</f>
        <v/>
      </c>
      <c r="H26" s="116" t="str">
        <f>IF(LEN('ZMĚNY ZP OSTATNÍ'!H48)&gt;0,UPPER(SUBSTITUTE('ZMĚNY ZP OSTATNÍ'!H48,CHAR(10),"")),"")</f>
        <v/>
      </c>
      <c r="I26" s="116" t="str">
        <f>IF(LEN('ZMĚNY ZP OSTATNÍ'!I48)&gt;0,UPPER(SUBSTITUTE('ZMĚNY ZP OSTATNÍ'!I48,CHAR(10),"")),"")</f>
        <v/>
      </c>
      <c r="J26" s="116" t="str">
        <f>IF(LEN('ZMĚNY ZP OSTATNÍ'!J48)&gt;0,UPPER(SUBSTITUTE('ZMĚNY ZP OSTATNÍ'!J48,CHAR(10),"")),"")</f>
        <v/>
      </c>
      <c r="K26" s="116" t="str">
        <f>IF(LEN('ZMĚNY ZP OSTATNÍ'!K48)&gt;0,UPPER(SUBSTITUTE('ZMĚNY ZP OSTATNÍ'!K48,CHAR(10),"")),"")</f>
        <v/>
      </c>
      <c r="L26" s="116" t="str">
        <f>IF(LEN('ZMĚNY ZP OSTATNÍ'!L48)&gt;0,UPPER(SUBSTITUTE('ZMĚNY ZP OSTATNÍ'!L48,CHAR(10),"")),"")</f>
        <v/>
      </c>
      <c r="M26" s="116" t="str">
        <f>IF(LEN('ZMĚNY ZP OSTATNÍ'!M48)&gt;0,UPPER(SUBSTITUTE('ZMĚNY ZP OSTATNÍ'!M48,CHAR(10),"")),"")</f>
        <v/>
      </c>
      <c r="N26" s="116" t="str">
        <f>IF(LEN('ZMĚNY ZP OSTATNÍ'!N48)&gt;0,UPPER(SUBSTITUTE('ZMĚNY ZP OSTATNÍ'!N48,CHAR(10),"")),"")</f>
        <v/>
      </c>
      <c r="O26" s="116" t="str">
        <f>IF(LEN('ZMĚNY ZP OSTATNÍ'!O48)&gt;0,UPPER(SUBSTITUTE('ZMĚNY ZP OSTATNÍ'!O48,CHAR(10),"")),"")</f>
        <v/>
      </c>
      <c r="P26" s="116" t="str">
        <f>IF(LEN('ZMĚNY ZP OSTATNÍ'!P48)&gt;0,UPPER(SUBSTITUTE('ZMĚNY ZP OSTATNÍ'!P48,CHAR(10),"")),"")</f>
        <v/>
      </c>
      <c r="Q26" s="116" t="str">
        <f>IF(LEN('ZMĚNY ZP OSTATNÍ'!Q48)&gt;0,UPPER(SUBSTITUTE('ZMĚNY ZP OSTATNÍ'!Q48,CHAR(10),"")),"")</f>
        <v/>
      </c>
      <c r="R26" s="116" t="str">
        <f>IF(LEN('ZMĚNY ZP OSTATNÍ'!R48)&gt;0,UPPER(SUBSTITUTE('ZMĚNY ZP OSTATNÍ'!R48,CHAR(10),"")),"")</f>
        <v/>
      </c>
      <c r="S26" s="116" t="str">
        <f>IF(LEN('ZMĚNY ZP OSTATNÍ'!S48)&gt;0,UPPER(SUBSTITUTE('ZMĚNY ZP OSTATNÍ'!S48,CHAR(10),"")),"")</f>
        <v/>
      </c>
      <c r="T26" s="117" t="str">
        <f>IF('ZMĚNY ZP OSTATNÍ'!T48="","",'ZMĚNY ZP OSTATNÍ'!T48)</f>
        <v/>
      </c>
      <c r="U26" s="116" t="str">
        <f>IF(LEN('ZMĚNY ZP OSTATNÍ'!U48)&gt;0,UPPER(SUBSTITUTE('ZMĚNY ZP OSTATNÍ'!U48,CHAR(10),"")),"")</f>
        <v/>
      </c>
      <c r="V26" s="116" t="str">
        <f>IF(LEN('ZMĚNY ZP OSTATNÍ'!V48)&gt;0,UPPER(SUBSTITUTE('ZMĚNY ZP OSTATNÍ'!V48,CHAR(10),"")),"")</f>
        <v/>
      </c>
      <c r="W26" s="116" t="str">
        <f>IF(LEN('ZMĚNY ZP OSTATNÍ'!W48)&gt;0,UPPER(SUBSTITUTE('ZMĚNY ZP OSTATNÍ'!W48,CHAR(10),"")),"")</f>
        <v/>
      </c>
      <c r="X26" s="116" t="str">
        <f>IF(LEN('ZMĚNY ZP OSTATNÍ'!X48)&gt;0,UPPER(SUBSTITUTE('ZMĚNY ZP OSTATNÍ'!X48,CHAR(10),"")),"")</f>
        <v/>
      </c>
      <c r="Y26" s="116" t="str">
        <f>IF(LEN('ZMĚNY ZP OSTATNÍ'!Y48)&gt;0,UPPER(SUBSTITUTE('ZMĚNY ZP OSTATNÍ'!Y48,CHAR(10),"")),"")</f>
        <v/>
      </c>
      <c r="Z26" s="116" t="str">
        <f>IF(LEN('ZMĚNY ZP OSTATNÍ'!Z48)&gt;0,UPPER(SUBSTITUTE('ZMĚNY ZP OSTATNÍ'!Z48,CHAR(10),"")),"")</f>
        <v/>
      </c>
      <c r="AA26" s="116" t="str">
        <f>IF(LEN('ZMĚNY ZP OSTATNÍ'!AA48)&gt;0,UPPER(SUBSTITUTE('ZMĚNY ZP OSTATNÍ'!AA48,CHAR(10),"")),"")</f>
        <v/>
      </c>
      <c r="AB26" s="116" t="str">
        <f>IF(LEN('ZMĚNY ZP OSTATNÍ'!AB48)&gt;0,UPPER(SUBSTITUTE('ZMĚNY ZP OSTATNÍ'!AB48,CHAR(10),"")),"")</f>
        <v/>
      </c>
      <c r="AC26" s="116" t="str">
        <f>IF(LEN('ZMĚNY ZP OSTATNÍ'!AC48)&gt;0,UPPER(SUBSTITUTE('ZMĚNY ZP OSTATNÍ'!AC48,CHAR(10),"")),"")</f>
        <v/>
      </c>
      <c r="AD26" s="116" t="str">
        <f>IF(LEN('ZMĚNY ZP OSTATNÍ'!AD48)&gt;0,UPPER(SUBSTITUTE('ZMĚNY ZP OSTATNÍ'!AD48,CHAR(10),"")),"")</f>
        <v/>
      </c>
      <c r="AE26" s="144" t="str">
        <f t="shared" si="6"/>
        <v/>
      </c>
      <c r="AF26" s="144" t="str">
        <f t="shared" si="6"/>
        <v/>
      </c>
      <c r="AG26" s="144" t="str">
        <f t="shared" si="6"/>
        <v/>
      </c>
      <c r="AH26" s="144" t="str">
        <f t="shared" si="6"/>
        <v/>
      </c>
      <c r="AI26" s="144" t="str">
        <f t="shared" si="6"/>
        <v/>
      </c>
      <c r="AJ26" s="144" t="str">
        <f t="shared" si="6"/>
        <v/>
      </c>
      <c r="AK26" s="144" t="str">
        <f t="shared" si="6"/>
        <v/>
      </c>
      <c r="AL26" s="144" t="str">
        <f t="shared" si="6"/>
        <v/>
      </c>
      <c r="AM26" s="144" t="str">
        <f t="shared" si="6"/>
        <v/>
      </c>
      <c r="AN26" s="144" t="str">
        <f t="shared" si="6"/>
        <v/>
      </c>
      <c r="AO26" s="144" t="str">
        <f t="shared" si="6"/>
        <v/>
      </c>
      <c r="AP26" s="144" t="str">
        <f t="shared" si="6"/>
        <v/>
      </c>
      <c r="AQ26" s="144" t="str">
        <f t="shared" si="6"/>
        <v/>
      </c>
      <c r="AR26" s="144" t="str">
        <f t="shared" si="6"/>
        <v/>
      </c>
      <c r="AS26" s="144" t="str">
        <f t="shared" si="6"/>
        <v/>
      </c>
      <c r="AT26" s="144" t="str">
        <f t="shared" si="5"/>
        <v/>
      </c>
      <c r="AU26" s="144" t="str">
        <f t="shared" si="3"/>
        <v/>
      </c>
      <c r="AV26" s="145" t="str">
        <f t="shared" si="3"/>
        <v/>
      </c>
      <c r="AW26" s="144" t="str">
        <f t="shared" si="3"/>
        <v/>
      </c>
      <c r="AX26" s="144" t="str">
        <f t="shared" si="3"/>
        <v/>
      </c>
      <c r="AY26" s="145" t="str">
        <f t="shared" si="3"/>
        <v/>
      </c>
      <c r="AZ26" s="144" t="str">
        <f t="shared" si="3"/>
        <v/>
      </c>
      <c r="BA26" s="144" t="str">
        <f t="shared" si="3"/>
        <v/>
      </c>
      <c r="BB26" s="144" t="str">
        <f t="shared" si="3"/>
        <v/>
      </c>
      <c r="BC26" s="144" t="str">
        <f t="shared" si="3"/>
        <v/>
      </c>
      <c r="BD26" s="144" t="str">
        <f t="shared" si="3"/>
        <v/>
      </c>
      <c r="BE26" s="144" t="str">
        <f t="shared" si="3"/>
        <v/>
      </c>
    </row>
    <row r="27" spans="1:57" x14ac:dyDescent="0.25">
      <c r="A27" s="55" t="str">
        <f t="shared" si="4"/>
        <v/>
      </c>
      <c r="B27" s="116" t="str">
        <f>IF(LEN('ZMĚNY ZP OSTATNÍ'!B50)&gt;0,UPPER(SUBSTITUTE('ZMĚNY ZP OSTATNÍ'!B50,CHAR(10),"")),"")</f>
        <v/>
      </c>
      <c r="C27" s="116" t="str">
        <f>IF(LEN('ZMĚNY ZP OSTATNÍ'!C50)&gt;0,SUBSTITUTE('ZMĚNY ZP OSTATNÍ'!C50,CHAR(10),""),"")</f>
        <v/>
      </c>
      <c r="D27" s="116" t="str">
        <f>IF(LEN('ZMĚNY ZP OSTATNÍ'!D50)&gt;0,UPPER(SUBSTITUTE('ZMĚNY ZP OSTATNÍ'!D50,CHAR(10),"")),"")</f>
        <v/>
      </c>
      <c r="E27" s="116" t="str">
        <f>IF(LEN('ZMĚNY ZP OSTATNÍ'!E50)&gt;0,UPPER(SUBSTITUTE('ZMĚNY ZP OSTATNÍ'!E50,CHAR(10),"")),"")</f>
        <v/>
      </c>
      <c r="F27" s="116" t="str">
        <f>IF(LEN('ZMĚNY ZP OSTATNÍ'!F50)&gt;0,UPPER(SUBSTITUTE('ZMĚNY ZP OSTATNÍ'!F50,CHAR(10),"")),"")</f>
        <v/>
      </c>
      <c r="G27" s="116" t="str">
        <f>IF(LEN('ZMĚNY ZP OSTATNÍ'!G50)&gt;0,UPPER(SUBSTITUTE('ZMĚNY ZP OSTATNÍ'!G50,CHAR(10),"")),"")</f>
        <v/>
      </c>
      <c r="H27" s="116" t="str">
        <f>IF(LEN('ZMĚNY ZP OSTATNÍ'!H50)&gt;0,UPPER(SUBSTITUTE('ZMĚNY ZP OSTATNÍ'!H50,CHAR(10),"")),"")</f>
        <v/>
      </c>
      <c r="I27" s="116" t="str">
        <f>IF(LEN('ZMĚNY ZP OSTATNÍ'!I50)&gt;0,UPPER(SUBSTITUTE('ZMĚNY ZP OSTATNÍ'!I50,CHAR(10),"")),"")</f>
        <v/>
      </c>
      <c r="J27" s="116" t="str">
        <f>IF(LEN('ZMĚNY ZP OSTATNÍ'!J50)&gt;0,UPPER(SUBSTITUTE('ZMĚNY ZP OSTATNÍ'!J50,CHAR(10),"")),"")</f>
        <v/>
      </c>
      <c r="K27" s="116" t="str">
        <f>IF(LEN('ZMĚNY ZP OSTATNÍ'!K50)&gt;0,UPPER(SUBSTITUTE('ZMĚNY ZP OSTATNÍ'!K50,CHAR(10),"")),"")</f>
        <v/>
      </c>
      <c r="L27" s="116" t="str">
        <f>IF(LEN('ZMĚNY ZP OSTATNÍ'!L50)&gt;0,UPPER(SUBSTITUTE('ZMĚNY ZP OSTATNÍ'!L50,CHAR(10),"")),"")</f>
        <v/>
      </c>
      <c r="M27" s="116" t="str">
        <f>IF(LEN('ZMĚNY ZP OSTATNÍ'!M50)&gt;0,UPPER(SUBSTITUTE('ZMĚNY ZP OSTATNÍ'!M50,CHAR(10),"")),"")</f>
        <v/>
      </c>
      <c r="N27" s="116" t="str">
        <f>IF(LEN('ZMĚNY ZP OSTATNÍ'!N50)&gt;0,UPPER(SUBSTITUTE('ZMĚNY ZP OSTATNÍ'!N50,CHAR(10),"")),"")</f>
        <v/>
      </c>
      <c r="O27" s="116" t="str">
        <f>IF(LEN('ZMĚNY ZP OSTATNÍ'!O50)&gt;0,UPPER(SUBSTITUTE('ZMĚNY ZP OSTATNÍ'!O50,CHAR(10),"")),"")</f>
        <v/>
      </c>
      <c r="P27" s="116" t="str">
        <f>IF(LEN('ZMĚNY ZP OSTATNÍ'!P50)&gt;0,UPPER(SUBSTITUTE('ZMĚNY ZP OSTATNÍ'!P50,CHAR(10),"")),"")</f>
        <v/>
      </c>
      <c r="Q27" s="116" t="str">
        <f>IF(LEN('ZMĚNY ZP OSTATNÍ'!Q50)&gt;0,UPPER(SUBSTITUTE('ZMĚNY ZP OSTATNÍ'!Q50,CHAR(10),"")),"")</f>
        <v/>
      </c>
      <c r="R27" s="116" t="str">
        <f>IF(LEN('ZMĚNY ZP OSTATNÍ'!R50)&gt;0,UPPER(SUBSTITUTE('ZMĚNY ZP OSTATNÍ'!R50,CHAR(10),"")),"")</f>
        <v/>
      </c>
      <c r="S27" s="116" t="str">
        <f>IF(LEN('ZMĚNY ZP OSTATNÍ'!S50)&gt;0,UPPER(SUBSTITUTE('ZMĚNY ZP OSTATNÍ'!S50,CHAR(10),"")),"")</f>
        <v/>
      </c>
      <c r="T27" s="117" t="str">
        <f>IF('ZMĚNY ZP OSTATNÍ'!T50="","",'ZMĚNY ZP OSTATNÍ'!T50)</f>
        <v/>
      </c>
      <c r="U27" s="116" t="str">
        <f>IF(LEN('ZMĚNY ZP OSTATNÍ'!U50)&gt;0,UPPER(SUBSTITUTE('ZMĚNY ZP OSTATNÍ'!U50,CHAR(10),"")),"")</f>
        <v/>
      </c>
      <c r="V27" s="116" t="str">
        <f>IF(LEN('ZMĚNY ZP OSTATNÍ'!V50)&gt;0,UPPER(SUBSTITUTE('ZMĚNY ZP OSTATNÍ'!V50,CHAR(10),"")),"")</f>
        <v/>
      </c>
      <c r="W27" s="116" t="str">
        <f>IF(LEN('ZMĚNY ZP OSTATNÍ'!W50)&gt;0,UPPER(SUBSTITUTE('ZMĚNY ZP OSTATNÍ'!W50,CHAR(10),"")),"")</f>
        <v/>
      </c>
      <c r="X27" s="116" t="str">
        <f>IF(LEN('ZMĚNY ZP OSTATNÍ'!X50)&gt;0,UPPER(SUBSTITUTE('ZMĚNY ZP OSTATNÍ'!X50,CHAR(10),"")),"")</f>
        <v/>
      </c>
      <c r="Y27" s="116" t="str">
        <f>IF(LEN('ZMĚNY ZP OSTATNÍ'!Y50)&gt;0,UPPER(SUBSTITUTE('ZMĚNY ZP OSTATNÍ'!Y50,CHAR(10),"")),"")</f>
        <v/>
      </c>
      <c r="Z27" s="116" t="str">
        <f>IF(LEN('ZMĚNY ZP OSTATNÍ'!Z50)&gt;0,UPPER(SUBSTITUTE('ZMĚNY ZP OSTATNÍ'!Z50,CHAR(10),"")),"")</f>
        <v/>
      </c>
      <c r="AA27" s="116" t="str">
        <f>IF(LEN('ZMĚNY ZP OSTATNÍ'!AA50)&gt;0,UPPER(SUBSTITUTE('ZMĚNY ZP OSTATNÍ'!AA50,CHAR(10),"")),"")</f>
        <v/>
      </c>
      <c r="AB27" s="116" t="str">
        <f>IF(LEN('ZMĚNY ZP OSTATNÍ'!AB50)&gt;0,UPPER(SUBSTITUTE('ZMĚNY ZP OSTATNÍ'!AB50,CHAR(10),"")),"")</f>
        <v/>
      </c>
      <c r="AC27" s="116" t="str">
        <f>IF(LEN('ZMĚNY ZP OSTATNÍ'!AC50)&gt;0,UPPER(SUBSTITUTE('ZMĚNY ZP OSTATNÍ'!AC50,CHAR(10),"")),"")</f>
        <v/>
      </c>
      <c r="AD27" s="116" t="str">
        <f>IF(LEN('ZMĚNY ZP OSTATNÍ'!AD50)&gt;0,UPPER(SUBSTITUTE('ZMĚNY ZP OSTATNÍ'!AD50,CHAR(10),"")),"")</f>
        <v/>
      </c>
      <c r="AE27" s="144" t="str">
        <f t="shared" si="6"/>
        <v/>
      </c>
      <c r="AF27" s="144" t="str">
        <f t="shared" si="6"/>
        <v/>
      </c>
      <c r="AG27" s="144" t="str">
        <f t="shared" si="6"/>
        <v/>
      </c>
      <c r="AH27" s="144" t="str">
        <f t="shared" si="6"/>
        <v/>
      </c>
      <c r="AI27" s="144" t="str">
        <f t="shared" si="6"/>
        <v/>
      </c>
      <c r="AJ27" s="144" t="str">
        <f t="shared" si="6"/>
        <v/>
      </c>
      <c r="AK27" s="144" t="str">
        <f t="shared" si="6"/>
        <v/>
      </c>
      <c r="AL27" s="144" t="str">
        <f t="shared" si="6"/>
        <v/>
      </c>
      <c r="AM27" s="144" t="str">
        <f t="shared" si="6"/>
        <v/>
      </c>
      <c r="AN27" s="144" t="str">
        <f t="shared" si="6"/>
        <v/>
      </c>
      <c r="AO27" s="144" t="str">
        <f t="shared" si="6"/>
        <v/>
      </c>
      <c r="AP27" s="144" t="str">
        <f t="shared" si="6"/>
        <v/>
      </c>
      <c r="AQ27" s="144" t="str">
        <f t="shared" si="6"/>
        <v/>
      </c>
      <c r="AR27" s="144" t="str">
        <f t="shared" si="6"/>
        <v/>
      </c>
      <c r="AS27" s="144" t="str">
        <f t="shared" si="6"/>
        <v/>
      </c>
      <c r="AT27" s="144" t="str">
        <f t="shared" si="5"/>
        <v/>
      </c>
      <c r="AU27" s="144" t="str">
        <f t="shared" si="3"/>
        <v/>
      </c>
      <c r="AV27" s="145" t="str">
        <f t="shared" si="3"/>
        <v/>
      </c>
      <c r="AW27" s="144" t="str">
        <f t="shared" si="3"/>
        <v/>
      </c>
      <c r="AX27" s="144" t="str">
        <f t="shared" si="3"/>
        <v/>
      </c>
      <c r="AY27" s="145" t="str">
        <f t="shared" si="3"/>
        <v/>
      </c>
      <c r="AZ27" s="144" t="str">
        <f t="shared" si="3"/>
        <v/>
      </c>
      <c r="BA27" s="144" t="str">
        <f t="shared" si="3"/>
        <v/>
      </c>
      <c r="BB27" s="144" t="str">
        <f t="shared" si="3"/>
        <v/>
      </c>
      <c r="BC27" s="144" t="str">
        <f t="shared" si="3"/>
        <v/>
      </c>
      <c r="BD27" s="144" t="str">
        <f t="shared" si="3"/>
        <v/>
      </c>
      <c r="BE27" s="144" t="str">
        <f t="shared" si="3"/>
        <v/>
      </c>
    </row>
    <row r="28" spans="1:57" x14ac:dyDescent="0.25">
      <c r="A28" s="55" t="str">
        <f t="shared" si="4"/>
        <v/>
      </c>
      <c r="B28" s="116" t="str">
        <f>IF(LEN('ZMĚNY ZP OSTATNÍ'!B52)&gt;0,UPPER(SUBSTITUTE('ZMĚNY ZP OSTATNÍ'!B52,CHAR(10),"")),"")</f>
        <v/>
      </c>
      <c r="C28" s="116" t="str">
        <f>IF(LEN('ZMĚNY ZP OSTATNÍ'!C52)&gt;0,SUBSTITUTE('ZMĚNY ZP OSTATNÍ'!C52,CHAR(10),""),"")</f>
        <v/>
      </c>
      <c r="D28" s="116" t="str">
        <f>IF(LEN('ZMĚNY ZP OSTATNÍ'!D52)&gt;0,UPPER(SUBSTITUTE('ZMĚNY ZP OSTATNÍ'!D52,CHAR(10),"")),"")</f>
        <v/>
      </c>
      <c r="E28" s="116" t="str">
        <f>IF(LEN('ZMĚNY ZP OSTATNÍ'!E52)&gt;0,UPPER(SUBSTITUTE('ZMĚNY ZP OSTATNÍ'!E52,CHAR(10),"")),"")</f>
        <v/>
      </c>
      <c r="F28" s="116" t="str">
        <f>IF(LEN('ZMĚNY ZP OSTATNÍ'!F52)&gt;0,UPPER(SUBSTITUTE('ZMĚNY ZP OSTATNÍ'!F52,CHAR(10),"")),"")</f>
        <v/>
      </c>
      <c r="G28" s="116" t="str">
        <f>IF(LEN('ZMĚNY ZP OSTATNÍ'!G52)&gt;0,UPPER(SUBSTITUTE('ZMĚNY ZP OSTATNÍ'!G52,CHAR(10),"")),"")</f>
        <v/>
      </c>
      <c r="H28" s="116" t="str">
        <f>IF(LEN('ZMĚNY ZP OSTATNÍ'!H52)&gt;0,UPPER(SUBSTITUTE('ZMĚNY ZP OSTATNÍ'!H52,CHAR(10),"")),"")</f>
        <v/>
      </c>
      <c r="I28" s="116" t="str">
        <f>IF(LEN('ZMĚNY ZP OSTATNÍ'!I52)&gt;0,UPPER(SUBSTITUTE('ZMĚNY ZP OSTATNÍ'!I52,CHAR(10),"")),"")</f>
        <v/>
      </c>
      <c r="J28" s="116" t="str">
        <f>IF(LEN('ZMĚNY ZP OSTATNÍ'!J52)&gt;0,UPPER(SUBSTITUTE('ZMĚNY ZP OSTATNÍ'!J52,CHAR(10),"")),"")</f>
        <v/>
      </c>
      <c r="K28" s="116" t="str">
        <f>IF(LEN('ZMĚNY ZP OSTATNÍ'!K52)&gt;0,UPPER(SUBSTITUTE('ZMĚNY ZP OSTATNÍ'!K52,CHAR(10),"")),"")</f>
        <v/>
      </c>
      <c r="L28" s="116" t="str">
        <f>IF(LEN('ZMĚNY ZP OSTATNÍ'!L52)&gt;0,UPPER(SUBSTITUTE('ZMĚNY ZP OSTATNÍ'!L52,CHAR(10),"")),"")</f>
        <v/>
      </c>
      <c r="M28" s="116" t="str">
        <f>IF(LEN('ZMĚNY ZP OSTATNÍ'!M52)&gt;0,UPPER(SUBSTITUTE('ZMĚNY ZP OSTATNÍ'!M52,CHAR(10),"")),"")</f>
        <v/>
      </c>
      <c r="N28" s="116" t="str">
        <f>IF(LEN('ZMĚNY ZP OSTATNÍ'!N52)&gt;0,UPPER(SUBSTITUTE('ZMĚNY ZP OSTATNÍ'!N52,CHAR(10),"")),"")</f>
        <v/>
      </c>
      <c r="O28" s="116" t="str">
        <f>IF(LEN('ZMĚNY ZP OSTATNÍ'!O52)&gt;0,UPPER(SUBSTITUTE('ZMĚNY ZP OSTATNÍ'!O52,CHAR(10),"")),"")</f>
        <v/>
      </c>
      <c r="P28" s="116" t="str">
        <f>IF(LEN('ZMĚNY ZP OSTATNÍ'!P52)&gt;0,UPPER(SUBSTITUTE('ZMĚNY ZP OSTATNÍ'!P52,CHAR(10),"")),"")</f>
        <v/>
      </c>
      <c r="Q28" s="116" t="str">
        <f>IF(LEN('ZMĚNY ZP OSTATNÍ'!Q52)&gt;0,UPPER(SUBSTITUTE('ZMĚNY ZP OSTATNÍ'!Q52,CHAR(10),"")),"")</f>
        <v/>
      </c>
      <c r="R28" s="116" t="str">
        <f>IF(LEN('ZMĚNY ZP OSTATNÍ'!R52)&gt;0,UPPER(SUBSTITUTE('ZMĚNY ZP OSTATNÍ'!R52,CHAR(10),"")),"")</f>
        <v/>
      </c>
      <c r="S28" s="116" t="str">
        <f>IF(LEN('ZMĚNY ZP OSTATNÍ'!S52)&gt;0,UPPER(SUBSTITUTE('ZMĚNY ZP OSTATNÍ'!S52,CHAR(10),"")),"")</f>
        <v/>
      </c>
      <c r="T28" s="117" t="str">
        <f>IF('ZMĚNY ZP OSTATNÍ'!T52="","",'ZMĚNY ZP OSTATNÍ'!T52)</f>
        <v/>
      </c>
      <c r="U28" s="116" t="str">
        <f>IF(LEN('ZMĚNY ZP OSTATNÍ'!U52)&gt;0,UPPER(SUBSTITUTE('ZMĚNY ZP OSTATNÍ'!U52,CHAR(10),"")),"")</f>
        <v/>
      </c>
      <c r="V28" s="116" t="str">
        <f>IF(LEN('ZMĚNY ZP OSTATNÍ'!V52)&gt;0,UPPER(SUBSTITUTE('ZMĚNY ZP OSTATNÍ'!V52,CHAR(10),"")),"")</f>
        <v/>
      </c>
      <c r="W28" s="116" t="str">
        <f>IF(LEN('ZMĚNY ZP OSTATNÍ'!W52)&gt;0,UPPER(SUBSTITUTE('ZMĚNY ZP OSTATNÍ'!W52,CHAR(10),"")),"")</f>
        <v/>
      </c>
      <c r="X28" s="116" t="str">
        <f>IF(LEN('ZMĚNY ZP OSTATNÍ'!X52)&gt;0,UPPER(SUBSTITUTE('ZMĚNY ZP OSTATNÍ'!X52,CHAR(10),"")),"")</f>
        <v/>
      </c>
      <c r="Y28" s="116" t="str">
        <f>IF(LEN('ZMĚNY ZP OSTATNÍ'!Y52)&gt;0,UPPER(SUBSTITUTE('ZMĚNY ZP OSTATNÍ'!Y52,CHAR(10),"")),"")</f>
        <v/>
      </c>
      <c r="Z28" s="116" t="str">
        <f>IF(LEN('ZMĚNY ZP OSTATNÍ'!Z52)&gt;0,UPPER(SUBSTITUTE('ZMĚNY ZP OSTATNÍ'!Z52,CHAR(10),"")),"")</f>
        <v/>
      </c>
      <c r="AA28" s="116" t="str">
        <f>IF(LEN('ZMĚNY ZP OSTATNÍ'!AA52)&gt;0,UPPER(SUBSTITUTE('ZMĚNY ZP OSTATNÍ'!AA52,CHAR(10),"")),"")</f>
        <v/>
      </c>
      <c r="AB28" s="116" t="str">
        <f>IF(LEN('ZMĚNY ZP OSTATNÍ'!AB52)&gt;0,UPPER(SUBSTITUTE('ZMĚNY ZP OSTATNÍ'!AB52,CHAR(10),"")),"")</f>
        <v/>
      </c>
      <c r="AC28" s="116" t="str">
        <f>IF(LEN('ZMĚNY ZP OSTATNÍ'!AC52)&gt;0,UPPER(SUBSTITUTE('ZMĚNY ZP OSTATNÍ'!AC52,CHAR(10),"")),"")</f>
        <v/>
      </c>
      <c r="AD28" s="116" t="str">
        <f>IF(LEN('ZMĚNY ZP OSTATNÍ'!AD52)&gt;0,UPPER(SUBSTITUTE('ZMĚNY ZP OSTATNÍ'!AD52,CHAR(10),"")),"")</f>
        <v/>
      </c>
      <c r="AE28" s="144" t="str">
        <f t="shared" si="6"/>
        <v/>
      </c>
      <c r="AF28" s="144" t="str">
        <f t="shared" si="6"/>
        <v/>
      </c>
      <c r="AG28" s="144" t="str">
        <f t="shared" si="6"/>
        <v/>
      </c>
      <c r="AH28" s="144" t="str">
        <f t="shared" si="6"/>
        <v/>
      </c>
      <c r="AI28" s="144" t="str">
        <f t="shared" si="6"/>
        <v/>
      </c>
      <c r="AJ28" s="144" t="str">
        <f t="shared" si="6"/>
        <v/>
      </c>
      <c r="AK28" s="144" t="str">
        <f t="shared" si="6"/>
        <v/>
      </c>
      <c r="AL28" s="144" t="str">
        <f t="shared" si="6"/>
        <v/>
      </c>
      <c r="AM28" s="144" t="str">
        <f t="shared" si="6"/>
        <v/>
      </c>
      <c r="AN28" s="144" t="str">
        <f t="shared" si="6"/>
        <v/>
      </c>
      <c r="AO28" s="144" t="str">
        <f t="shared" si="6"/>
        <v/>
      </c>
      <c r="AP28" s="144" t="str">
        <f t="shared" si="6"/>
        <v/>
      </c>
      <c r="AQ28" s="144" t="str">
        <f t="shared" si="6"/>
        <v/>
      </c>
      <c r="AR28" s="144" t="str">
        <f t="shared" si="6"/>
        <v/>
      </c>
      <c r="AS28" s="144" t="str">
        <f t="shared" si="6"/>
        <v/>
      </c>
      <c r="AT28" s="144" t="str">
        <f t="shared" si="5"/>
        <v/>
      </c>
      <c r="AU28" s="144" t="str">
        <f t="shared" si="3"/>
        <v/>
      </c>
      <c r="AV28" s="145" t="str">
        <f t="shared" si="3"/>
        <v/>
      </c>
      <c r="AW28" s="144" t="str">
        <f t="shared" ref="AW28:BE53" si="7">MID(_xlfn.IFNA(HLOOKUP(AW$3&amp;"*",$U28:$AD28,1,0),""),LEN(AW$3)+4,100000)</f>
        <v/>
      </c>
      <c r="AX28" s="144" t="str">
        <f t="shared" si="7"/>
        <v/>
      </c>
      <c r="AY28" s="145" t="str">
        <f t="shared" si="7"/>
        <v/>
      </c>
      <c r="AZ28" s="144" t="str">
        <f t="shared" si="7"/>
        <v/>
      </c>
      <c r="BA28" s="144" t="str">
        <f t="shared" si="7"/>
        <v/>
      </c>
      <c r="BB28" s="144" t="str">
        <f t="shared" si="7"/>
        <v/>
      </c>
      <c r="BC28" s="144" t="str">
        <f t="shared" si="7"/>
        <v/>
      </c>
      <c r="BD28" s="144" t="str">
        <f t="shared" si="7"/>
        <v/>
      </c>
      <c r="BE28" s="144" t="str">
        <f t="shared" si="7"/>
        <v/>
      </c>
    </row>
    <row r="29" spans="1:57" x14ac:dyDescent="0.25">
      <c r="A29" s="55" t="str">
        <f t="shared" si="4"/>
        <v/>
      </c>
      <c r="B29" s="116" t="str">
        <f>IF(LEN('ZMĚNY ZP OSTATNÍ'!B54)&gt;0,UPPER(SUBSTITUTE('ZMĚNY ZP OSTATNÍ'!B54,CHAR(10),"")),"")</f>
        <v/>
      </c>
      <c r="C29" s="116" t="str">
        <f>IF(LEN('ZMĚNY ZP OSTATNÍ'!C54)&gt;0,SUBSTITUTE('ZMĚNY ZP OSTATNÍ'!C54,CHAR(10),""),"")</f>
        <v/>
      </c>
      <c r="D29" s="116" t="str">
        <f>IF(LEN('ZMĚNY ZP OSTATNÍ'!D54)&gt;0,UPPER(SUBSTITUTE('ZMĚNY ZP OSTATNÍ'!D54,CHAR(10),"")),"")</f>
        <v/>
      </c>
      <c r="E29" s="116" t="str">
        <f>IF(LEN('ZMĚNY ZP OSTATNÍ'!E54)&gt;0,UPPER(SUBSTITUTE('ZMĚNY ZP OSTATNÍ'!E54,CHAR(10),"")),"")</f>
        <v/>
      </c>
      <c r="F29" s="116" t="str">
        <f>IF(LEN('ZMĚNY ZP OSTATNÍ'!F54)&gt;0,UPPER(SUBSTITUTE('ZMĚNY ZP OSTATNÍ'!F54,CHAR(10),"")),"")</f>
        <v/>
      </c>
      <c r="G29" s="116" t="str">
        <f>IF(LEN('ZMĚNY ZP OSTATNÍ'!G54)&gt;0,UPPER(SUBSTITUTE('ZMĚNY ZP OSTATNÍ'!G54,CHAR(10),"")),"")</f>
        <v/>
      </c>
      <c r="H29" s="116" t="str">
        <f>IF(LEN('ZMĚNY ZP OSTATNÍ'!H54)&gt;0,UPPER(SUBSTITUTE('ZMĚNY ZP OSTATNÍ'!H54,CHAR(10),"")),"")</f>
        <v/>
      </c>
      <c r="I29" s="116" t="str">
        <f>IF(LEN('ZMĚNY ZP OSTATNÍ'!I54)&gt;0,UPPER(SUBSTITUTE('ZMĚNY ZP OSTATNÍ'!I54,CHAR(10),"")),"")</f>
        <v/>
      </c>
      <c r="J29" s="116" t="str">
        <f>IF(LEN('ZMĚNY ZP OSTATNÍ'!J54)&gt;0,UPPER(SUBSTITUTE('ZMĚNY ZP OSTATNÍ'!J54,CHAR(10),"")),"")</f>
        <v/>
      </c>
      <c r="K29" s="116" t="str">
        <f>IF(LEN('ZMĚNY ZP OSTATNÍ'!K54)&gt;0,UPPER(SUBSTITUTE('ZMĚNY ZP OSTATNÍ'!K54,CHAR(10),"")),"")</f>
        <v/>
      </c>
      <c r="L29" s="116" t="str">
        <f>IF(LEN('ZMĚNY ZP OSTATNÍ'!L54)&gt;0,UPPER(SUBSTITUTE('ZMĚNY ZP OSTATNÍ'!L54,CHAR(10),"")),"")</f>
        <v/>
      </c>
      <c r="M29" s="116" t="str">
        <f>IF(LEN('ZMĚNY ZP OSTATNÍ'!M54)&gt;0,UPPER(SUBSTITUTE('ZMĚNY ZP OSTATNÍ'!M54,CHAR(10),"")),"")</f>
        <v/>
      </c>
      <c r="N29" s="116" t="str">
        <f>IF(LEN('ZMĚNY ZP OSTATNÍ'!N54)&gt;0,UPPER(SUBSTITUTE('ZMĚNY ZP OSTATNÍ'!N54,CHAR(10),"")),"")</f>
        <v/>
      </c>
      <c r="O29" s="116" t="str">
        <f>IF(LEN('ZMĚNY ZP OSTATNÍ'!O54)&gt;0,UPPER(SUBSTITUTE('ZMĚNY ZP OSTATNÍ'!O54,CHAR(10),"")),"")</f>
        <v/>
      </c>
      <c r="P29" s="116" t="str">
        <f>IF(LEN('ZMĚNY ZP OSTATNÍ'!P54)&gt;0,UPPER(SUBSTITUTE('ZMĚNY ZP OSTATNÍ'!P54,CHAR(10),"")),"")</f>
        <v/>
      </c>
      <c r="Q29" s="116" t="str">
        <f>IF(LEN('ZMĚNY ZP OSTATNÍ'!Q54)&gt;0,UPPER(SUBSTITUTE('ZMĚNY ZP OSTATNÍ'!Q54,CHAR(10),"")),"")</f>
        <v/>
      </c>
      <c r="R29" s="116" t="str">
        <f>IF(LEN('ZMĚNY ZP OSTATNÍ'!R54)&gt;0,UPPER(SUBSTITUTE('ZMĚNY ZP OSTATNÍ'!R54,CHAR(10),"")),"")</f>
        <v/>
      </c>
      <c r="S29" s="116" t="str">
        <f>IF(LEN('ZMĚNY ZP OSTATNÍ'!S54)&gt;0,UPPER(SUBSTITUTE('ZMĚNY ZP OSTATNÍ'!S54,CHAR(10),"")),"")</f>
        <v/>
      </c>
      <c r="T29" s="117" t="str">
        <f>IF('ZMĚNY ZP OSTATNÍ'!T54="","",'ZMĚNY ZP OSTATNÍ'!T54)</f>
        <v/>
      </c>
      <c r="U29" s="116" t="str">
        <f>IF(LEN('ZMĚNY ZP OSTATNÍ'!U54)&gt;0,UPPER(SUBSTITUTE('ZMĚNY ZP OSTATNÍ'!U54,CHAR(10),"")),"")</f>
        <v/>
      </c>
      <c r="V29" s="116" t="str">
        <f>IF(LEN('ZMĚNY ZP OSTATNÍ'!V54)&gt;0,UPPER(SUBSTITUTE('ZMĚNY ZP OSTATNÍ'!V54,CHAR(10),"")),"")</f>
        <v/>
      </c>
      <c r="W29" s="116" t="str">
        <f>IF(LEN('ZMĚNY ZP OSTATNÍ'!W54)&gt;0,UPPER(SUBSTITUTE('ZMĚNY ZP OSTATNÍ'!W54,CHAR(10),"")),"")</f>
        <v/>
      </c>
      <c r="X29" s="116" t="str">
        <f>IF(LEN('ZMĚNY ZP OSTATNÍ'!X54)&gt;0,UPPER(SUBSTITUTE('ZMĚNY ZP OSTATNÍ'!X54,CHAR(10),"")),"")</f>
        <v/>
      </c>
      <c r="Y29" s="116" t="str">
        <f>IF(LEN('ZMĚNY ZP OSTATNÍ'!Y54)&gt;0,UPPER(SUBSTITUTE('ZMĚNY ZP OSTATNÍ'!Y54,CHAR(10),"")),"")</f>
        <v/>
      </c>
      <c r="Z29" s="116" t="str">
        <f>IF(LEN('ZMĚNY ZP OSTATNÍ'!Z54)&gt;0,UPPER(SUBSTITUTE('ZMĚNY ZP OSTATNÍ'!Z54,CHAR(10),"")),"")</f>
        <v/>
      </c>
      <c r="AA29" s="116" t="str">
        <f>IF(LEN('ZMĚNY ZP OSTATNÍ'!AA54)&gt;0,UPPER(SUBSTITUTE('ZMĚNY ZP OSTATNÍ'!AA54,CHAR(10),"")),"")</f>
        <v/>
      </c>
      <c r="AB29" s="116" t="str">
        <f>IF(LEN('ZMĚNY ZP OSTATNÍ'!AB54)&gt;0,UPPER(SUBSTITUTE('ZMĚNY ZP OSTATNÍ'!AB54,CHAR(10),"")),"")</f>
        <v/>
      </c>
      <c r="AC29" s="116" t="str">
        <f>IF(LEN('ZMĚNY ZP OSTATNÍ'!AC54)&gt;0,UPPER(SUBSTITUTE('ZMĚNY ZP OSTATNÍ'!AC54,CHAR(10),"")),"")</f>
        <v/>
      </c>
      <c r="AD29" s="116" t="str">
        <f>IF(LEN('ZMĚNY ZP OSTATNÍ'!AD54)&gt;0,UPPER(SUBSTITUTE('ZMĚNY ZP OSTATNÍ'!AD54,CHAR(10),"")),"")</f>
        <v/>
      </c>
      <c r="AE29" s="144" t="str">
        <f t="shared" si="6"/>
        <v/>
      </c>
      <c r="AF29" s="144" t="str">
        <f t="shared" si="6"/>
        <v/>
      </c>
      <c r="AG29" s="144" t="str">
        <f t="shared" si="6"/>
        <v/>
      </c>
      <c r="AH29" s="144" t="str">
        <f t="shared" si="6"/>
        <v/>
      </c>
      <c r="AI29" s="144" t="str">
        <f t="shared" si="6"/>
        <v/>
      </c>
      <c r="AJ29" s="144" t="str">
        <f t="shared" si="6"/>
        <v/>
      </c>
      <c r="AK29" s="144" t="str">
        <f t="shared" si="6"/>
        <v/>
      </c>
      <c r="AL29" s="144" t="str">
        <f t="shared" si="6"/>
        <v/>
      </c>
      <c r="AM29" s="144" t="str">
        <f t="shared" si="6"/>
        <v/>
      </c>
      <c r="AN29" s="144" t="str">
        <f t="shared" si="6"/>
        <v/>
      </c>
      <c r="AO29" s="144" t="str">
        <f t="shared" si="6"/>
        <v/>
      </c>
      <c r="AP29" s="144" t="str">
        <f t="shared" si="6"/>
        <v/>
      </c>
      <c r="AQ29" s="144" t="str">
        <f t="shared" si="6"/>
        <v/>
      </c>
      <c r="AR29" s="144" t="str">
        <f t="shared" si="6"/>
        <v/>
      </c>
      <c r="AS29" s="144" t="str">
        <f t="shared" si="6"/>
        <v/>
      </c>
      <c r="AT29" s="144" t="str">
        <f t="shared" si="5"/>
        <v/>
      </c>
      <c r="AU29" s="144" t="str">
        <f t="shared" si="5"/>
        <v/>
      </c>
      <c r="AV29" s="145" t="str">
        <f t="shared" si="5"/>
        <v/>
      </c>
      <c r="AW29" s="144" t="str">
        <f t="shared" si="7"/>
        <v/>
      </c>
      <c r="AX29" s="144" t="str">
        <f t="shared" si="7"/>
        <v/>
      </c>
      <c r="AY29" s="145" t="str">
        <f t="shared" si="7"/>
        <v/>
      </c>
      <c r="AZ29" s="144" t="str">
        <f t="shared" si="7"/>
        <v/>
      </c>
      <c r="BA29" s="144" t="str">
        <f t="shared" si="7"/>
        <v/>
      </c>
      <c r="BB29" s="144" t="str">
        <f t="shared" si="7"/>
        <v/>
      </c>
      <c r="BC29" s="144" t="str">
        <f t="shared" si="7"/>
        <v/>
      </c>
      <c r="BD29" s="144" t="str">
        <f t="shared" si="7"/>
        <v/>
      </c>
      <c r="BE29" s="144" t="str">
        <f t="shared" si="7"/>
        <v/>
      </c>
    </row>
    <row r="30" spans="1:57" x14ac:dyDescent="0.25">
      <c r="A30" s="55" t="str">
        <f>IF(B30&lt;&gt;"",A29+1,"")</f>
        <v/>
      </c>
      <c r="B30" s="116" t="str">
        <f>IF(LEN('ZMĚNY ZP OSTATNÍ'!B56)&gt;0,UPPER(SUBSTITUTE('ZMĚNY ZP OSTATNÍ'!B56,CHAR(10),"")),"")</f>
        <v/>
      </c>
      <c r="C30" s="116" t="str">
        <f>IF(LEN('ZMĚNY ZP OSTATNÍ'!C56)&gt;0,SUBSTITUTE('ZMĚNY ZP OSTATNÍ'!C56,CHAR(10),""),"")</f>
        <v/>
      </c>
      <c r="D30" s="116" t="str">
        <f>IF(LEN('ZMĚNY ZP OSTATNÍ'!D56)&gt;0,UPPER(SUBSTITUTE('ZMĚNY ZP OSTATNÍ'!D56,CHAR(10),"")),"")</f>
        <v/>
      </c>
      <c r="E30" s="116" t="str">
        <f>IF(LEN('ZMĚNY ZP OSTATNÍ'!E56)&gt;0,UPPER(SUBSTITUTE('ZMĚNY ZP OSTATNÍ'!E56,CHAR(10),"")),"")</f>
        <v/>
      </c>
      <c r="F30" s="116" t="str">
        <f>IF(LEN('ZMĚNY ZP OSTATNÍ'!F56)&gt;0,UPPER(SUBSTITUTE('ZMĚNY ZP OSTATNÍ'!F56,CHAR(10),"")),"")</f>
        <v/>
      </c>
      <c r="G30" s="116" t="str">
        <f>IF(LEN('ZMĚNY ZP OSTATNÍ'!G56)&gt;0,UPPER(SUBSTITUTE('ZMĚNY ZP OSTATNÍ'!G56,CHAR(10),"")),"")</f>
        <v/>
      </c>
      <c r="H30" s="116" t="str">
        <f>IF(LEN('ZMĚNY ZP OSTATNÍ'!H56)&gt;0,UPPER(SUBSTITUTE('ZMĚNY ZP OSTATNÍ'!H56,CHAR(10),"")),"")</f>
        <v/>
      </c>
      <c r="I30" s="116" t="str">
        <f>IF(LEN('ZMĚNY ZP OSTATNÍ'!I56)&gt;0,UPPER(SUBSTITUTE('ZMĚNY ZP OSTATNÍ'!I56,CHAR(10),"")),"")</f>
        <v/>
      </c>
      <c r="J30" s="116" t="str">
        <f>IF(LEN('ZMĚNY ZP OSTATNÍ'!J56)&gt;0,UPPER(SUBSTITUTE('ZMĚNY ZP OSTATNÍ'!J56,CHAR(10),"")),"")</f>
        <v/>
      </c>
      <c r="K30" s="116" t="str">
        <f>IF(LEN('ZMĚNY ZP OSTATNÍ'!K56)&gt;0,UPPER(SUBSTITUTE('ZMĚNY ZP OSTATNÍ'!K56,CHAR(10),"")),"")</f>
        <v/>
      </c>
      <c r="L30" s="116" t="str">
        <f>IF(LEN('ZMĚNY ZP OSTATNÍ'!L56)&gt;0,UPPER(SUBSTITUTE('ZMĚNY ZP OSTATNÍ'!L56,CHAR(10),"")),"")</f>
        <v/>
      </c>
      <c r="M30" s="116" t="str">
        <f>IF(LEN('ZMĚNY ZP OSTATNÍ'!M56)&gt;0,UPPER(SUBSTITUTE('ZMĚNY ZP OSTATNÍ'!M56,CHAR(10),"")),"")</f>
        <v/>
      </c>
      <c r="N30" s="116" t="str">
        <f>IF(LEN('ZMĚNY ZP OSTATNÍ'!N56)&gt;0,UPPER(SUBSTITUTE('ZMĚNY ZP OSTATNÍ'!N56,CHAR(10),"")),"")</f>
        <v/>
      </c>
      <c r="O30" s="116" t="str">
        <f>IF(LEN('ZMĚNY ZP OSTATNÍ'!O56)&gt;0,UPPER(SUBSTITUTE('ZMĚNY ZP OSTATNÍ'!O56,CHAR(10),"")),"")</f>
        <v/>
      </c>
      <c r="P30" s="116" t="str">
        <f>IF(LEN('ZMĚNY ZP OSTATNÍ'!P56)&gt;0,UPPER(SUBSTITUTE('ZMĚNY ZP OSTATNÍ'!P56,CHAR(10),"")),"")</f>
        <v/>
      </c>
      <c r="Q30" s="116" t="str">
        <f>IF(LEN('ZMĚNY ZP OSTATNÍ'!Q56)&gt;0,UPPER(SUBSTITUTE('ZMĚNY ZP OSTATNÍ'!Q56,CHAR(10),"")),"")</f>
        <v/>
      </c>
      <c r="R30" s="116" t="str">
        <f>IF(LEN('ZMĚNY ZP OSTATNÍ'!R56)&gt;0,UPPER(SUBSTITUTE('ZMĚNY ZP OSTATNÍ'!R56,CHAR(10),"")),"")</f>
        <v/>
      </c>
      <c r="S30" s="116" t="str">
        <f>IF(LEN('ZMĚNY ZP OSTATNÍ'!S56)&gt;0,UPPER(SUBSTITUTE('ZMĚNY ZP OSTATNÍ'!S56,CHAR(10),"")),"")</f>
        <v/>
      </c>
      <c r="T30" s="117" t="str">
        <f>IF('ZMĚNY ZP OSTATNÍ'!T56="","",'ZMĚNY ZP OSTATNÍ'!T56)</f>
        <v/>
      </c>
      <c r="U30" s="116" t="str">
        <f>IF(LEN('ZMĚNY ZP OSTATNÍ'!U56)&gt;0,UPPER(SUBSTITUTE('ZMĚNY ZP OSTATNÍ'!U56,CHAR(10),"")),"")</f>
        <v/>
      </c>
      <c r="V30" s="116" t="str">
        <f>IF(LEN('ZMĚNY ZP OSTATNÍ'!V56)&gt;0,UPPER(SUBSTITUTE('ZMĚNY ZP OSTATNÍ'!V56,CHAR(10),"")),"")</f>
        <v/>
      </c>
      <c r="W30" s="116" t="str">
        <f>IF(LEN('ZMĚNY ZP OSTATNÍ'!W56)&gt;0,UPPER(SUBSTITUTE('ZMĚNY ZP OSTATNÍ'!W56,CHAR(10),"")),"")</f>
        <v/>
      </c>
      <c r="X30" s="116" t="str">
        <f>IF(LEN('ZMĚNY ZP OSTATNÍ'!X56)&gt;0,UPPER(SUBSTITUTE('ZMĚNY ZP OSTATNÍ'!X56,CHAR(10),"")),"")</f>
        <v/>
      </c>
      <c r="Y30" s="116" t="str">
        <f>IF(LEN('ZMĚNY ZP OSTATNÍ'!Y56)&gt;0,UPPER(SUBSTITUTE('ZMĚNY ZP OSTATNÍ'!Y56,CHAR(10),"")),"")</f>
        <v/>
      </c>
      <c r="Z30" s="116" t="str">
        <f>IF(LEN('ZMĚNY ZP OSTATNÍ'!Z56)&gt;0,UPPER(SUBSTITUTE('ZMĚNY ZP OSTATNÍ'!Z56,CHAR(10),"")),"")</f>
        <v/>
      </c>
      <c r="AA30" s="116" t="str">
        <f>IF(LEN('ZMĚNY ZP OSTATNÍ'!AA56)&gt;0,UPPER(SUBSTITUTE('ZMĚNY ZP OSTATNÍ'!AA56,CHAR(10),"")),"")</f>
        <v/>
      </c>
      <c r="AB30" s="116" t="str">
        <f>IF(LEN('ZMĚNY ZP OSTATNÍ'!AB56)&gt;0,UPPER(SUBSTITUTE('ZMĚNY ZP OSTATNÍ'!AB56,CHAR(10),"")),"")</f>
        <v/>
      </c>
      <c r="AC30" s="116" t="str">
        <f>IF(LEN('ZMĚNY ZP OSTATNÍ'!AC56)&gt;0,UPPER(SUBSTITUTE('ZMĚNY ZP OSTATNÍ'!AC56,CHAR(10),"")),"")</f>
        <v/>
      </c>
      <c r="AD30" s="116" t="str">
        <f>IF(LEN('ZMĚNY ZP OSTATNÍ'!AD56)&gt;0,UPPER(SUBSTITUTE('ZMĚNY ZP OSTATNÍ'!AD56,CHAR(10),"")),"")</f>
        <v/>
      </c>
      <c r="AE30" s="144" t="str">
        <f t="shared" si="6"/>
        <v/>
      </c>
      <c r="AF30" s="144" t="str">
        <f t="shared" si="6"/>
        <v/>
      </c>
      <c r="AG30" s="144" t="str">
        <f t="shared" si="6"/>
        <v/>
      </c>
      <c r="AH30" s="144" t="str">
        <f t="shared" si="6"/>
        <v/>
      </c>
      <c r="AI30" s="144" t="str">
        <f t="shared" si="6"/>
        <v/>
      </c>
      <c r="AJ30" s="144" t="str">
        <f t="shared" si="6"/>
        <v/>
      </c>
      <c r="AK30" s="144" t="str">
        <f t="shared" si="6"/>
        <v/>
      </c>
      <c r="AL30" s="144" t="str">
        <f t="shared" si="6"/>
        <v/>
      </c>
      <c r="AM30" s="144" t="str">
        <f t="shared" si="6"/>
        <v/>
      </c>
      <c r="AN30" s="144" t="str">
        <f t="shared" si="6"/>
        <v/>
      </c>
      <c r="AO30" s="144" t="str">
        <f t="shared" si="6"/>
        <v/>
      </c>
      <c r="AP30" s="144" t="str">
        <f t="shared" si="6"/>
        <v/>
      </c>
      <c r="AQ30" s="144" t="str">
        <f t="shared" si="6"/>
        <v/>
      </c>
      <c r="AR30" s="144" t="str">
        <f t="shared" si="6"/>
        <v/>
      </c>
      <c r="AS30" s="144" t="str">
        <f t="shared" si="6"/>
        <v/>
      </c>
      <c r="AT30" s="144" t="str">
        <f t="shared" si="5"/>
        <v/>
      </c>
      <c r="AU30" s="144" t="str">
        <f t="shared" si="5"/>
        <v/>
      </c>
      <c r="AV30" s="145" t="str">
        <f t="shared" si="5"/>
        <v/>
      </c>
      <c r="AW30" s="144" t="str">
        <f t="shared" si="7"/>
        <v/>
      </c>
      <c r="AX30" s="144" t="str">
        <f t="shared" si="7"/>
        <v/>
      </c>
      <c r="AY30" s="145" t="str">
        <f t="shared" si="7"/>
        <v/>
      </c>
      <c r="AZ30" s="144" t="str">
        <f t="shared" si="7"/>
        <v/>
      </c>
      <c r="BA30" s="144" t="str">
        <f t="shared" si="7"/>
        <v/>
      </c>
      <c r="BB30" s="144" t="str">
        <f t="shared" si="7"/>
        <v/>
      </c>
      <c r="BC30" s="144" t="str">
        <f t="shared" si="7"/>
        <v/>
      </c>
      <c r="BD30" s="144" t="str">
        <f t="shared" si="7"/>
        <v/>
      </c>
      <c r="BE30" s="144" t="str">
        <f t="shared" si="7"/>
        <v/>
      </c>
    </row>
    <row r="31" spans="1:57" x14ac:dyDescent="0.25">
      <c r="A31" s="55" t="str">
        <f t="shared" si="4"/>
        <v/>
      </c>
      <c r="B31" s="116" t="str">
        <f>IF(LEN('ZMĚNY ZP OSTATNÍ'!B58)&gt;0,UPPER(SUBSTITUTE('ZMĚNY ZP OSTATNÍ'!B58,CHAR(10),"")),"")</f>
        <v/>
      </c>
      <c r="C31" s="116" t="str">
        <f>IF(LEN('ZMĚNY ZP OSTATNÍ'!C58)&gt;0,SUBSTITUTE('ZMĚNY ZP OSTATNÍ'!C58,CHAR(10),""),"")</f>
        <v/>
      </c>
      <c r="D31" s="116" t="str">
        <f>IF(LEN('ZMĚNY ZP OSTATNÍ'!D58)&gt;0,UPPER(SUBSTITUTE('ZMĚNY ZP OSTATNÍ'!D58,CHAR(10),"")),"")</f>
        <v/>
      </c>
      <c r="E31" s="116" t="str">
        <f>IF(LEN('ZMĚNY ZP OSTATNÍ'!E58)&gt;0,UPPER(SUBSTITUTE('ZMĚNY ZP OSTATNÍ'!E58,CHAR(10),"")),"")</f>
        <v/>
      </c>
      <c r="F31" s="116" t="str">
        <f>IF(LEN('ZMĚNY ZP OSTATNÍ'!F58)&gt;0,UPPER(SUBSTITUTE('ZMĚNY ZP OSTATNÍ'!F58,CHAR(10),"")),"")</f>
        <v/>
      </c>
      <c r="G31" s="116" t="str">
        <f>IF(LEN('ZMĚNY ZP OSTATNÍ'!G58)&gt;0,UPPER(SUBSTITUTE('ZMĚNY ZP OSTATNÍ'!G58,CHAR(10),"")),"")</f>
        <v/>
      </c>
      <c r="H31" s="116" t="str">
        <f>IF(LEN('ZMĚNY ZP OSTATNÍ'!H58)&gt;0,UPPER(SUBSTITUTE('ZMĚNY ZP OSTATNÍ'!H58,CHAR(10),"")),"")</f>
        <v/>
      </c>
      <c r="I31" s="116" t="str">
        <f>IF(LEN('ZMĚNY ZP OSTATNÍ'!I58)&gt;0,UPPER(SUBSTITUTE('ZMĚNY ZP OSTATNÍ'!I58,CHAR(10),"")),"")</f>
        <v/>
      </c>
      <c r="J31" s="116" t="str">
        <f>IF(LEN('ZMĚNY ZP OSTATNÍ'!J58)&gt;0,UPPER(SUBSTITUTE('ZMĚNY ZP OSTATNÍ'!J58,CHAR(10),"")),"")</f>
        <v/>
      </c>
      <c r="K31" s="116" t="str">
        <f>IF(LEN('ZMĚNY ZP OSTATNÍ'!K58)&gt;0,UPPER(SUBSTITUTE('ZMĚNY ZP OSTATNÍ'!K58,CHAR(10),"")),"")</f>
        <v/>
      </c>
      <c r="L31" s="116" t="str">
        <f>IF(LEN('ZMĚNY ZP OSTATNÍ'!L58)&gt;0,UPPER(SUBSTITUTE('ZMĚNY ZP OSTATNÍ'!L58,CHAR(10),"")),"")</f>
        <v/>
      </c>
      <c r="M31" s="116" t="str">
        <f>IF(LEN('ZMĚNY ZP OSTATNÍ'!M58)&gt;0,UPPER(SUBSTITUTE('ZMĚNY ZP OSTATNÍ'!M58,CHAR(10),"")),"")</f>
        <v/>
      </c>
      <c r="N31" s="116" t="str">
        <f>IF(LEN('ZMĚNY ZP OSTATNÍ'!N58)&gt;0,UPPER(SUBSTITUTE('ZMĚNY ZP OSTATNÍ'!N58,CHAR(10),"")),"")</f>
        <v/>
      </c>
      <c r="O31" s="116" t="str">
        <f>IF(LEN('ZMĚNY ZP OSTATNÍ'!O58)&gt;0,UPPER(SUBSTITUTE('ZMĚNY ZP OSTATNÍ'!O58,CHAR(10),"")),"")</f>
        <v/>
      </c>
      <c r="P31" s="116" t="str">
        <f>IF(LEN('ZMĚNY ZP OSTATNÍ'!P58)&gt;0,UPPER(SUBSTITUTE('ZMĚNY ZP OSTATNÍ'!P58,CHAR(10),"")),"")</f>
        <v/>
      </c>
      <c r="Q31" s="116" t="str">
        <f>IF(LEN('ZMĚNY ZP OSTATNÍ'!Q58)&gt;0,UPPER(SUBSTITUTE('ZMĚNY ZP OSTATNÍ'!Q58,CHAR(10),"")),"")</f>
        <v/>
      </c>
      <c r="R31" s="116" t="str">
        <f>IF(LEN('ZMĚNY ZP OSTATNÍ'!R58)&gt;0,UPPER(SUBSTITUTE('ZMĚNY ZP OSTATNÍ'!R58,CHAR(10),"")),"")</f>
        <v/>
      </c>
      <c r="S31" s="116" t="str">
        <f>IF(LEN('ZMĚNY ZP OSTATNÍ'!S58)&gt;0,UPPER(SUBSTITUTE('ZMĚNY ZP OSTATNÍ'!S58,CHAR(10),"")),"")</f>
        <v/>
      </c>
      <c r="T31" s="117" t="str">
        <f>IF('ZMĚNY ZP OSTATNÍ'!T58="","",'ZMĚNY ZP OSTATNÍ'!T58)</f>
        <v/>
      </c>
      <c r="U31" s="116" t="str">
        <f>IF(LEN('ZMĚNY ZP OSTATNÍ'!U58)&gt;0,UPPER(SUBSTITUTE('ZMĚNY ZP OSTATNÍ'!U58,CHAR(10),"")),"")</f>
        <v/>
      </c>
      <c r="V31" s="116" t="str">
        <f>IF(LEN('ZMĚNY ZP OSTATNÍ'!V58)&gt;0,UPPER(SUBSTITUTE('ZMĚNY ZP OSTATNÍ'!V58,CHAR(10),"")),"")</f>
        <v/>
      </c>
      <c r="W31" s="116" t="str">
        <f>IF(LEN('ZMĚNY ZP OSTATNÍ'!W58)&gt;0,UPPER(SUBSTITUTE('ZMĚNY ZP OSTATNÍ'!W58,CHAR(10),"")),"")</f>
        <v/>
      </c>
      <c r="X31" s="116" t="str">
        <f>IF(LEN('ZMĚNY ZP OSTATNÍ'!X58)&gt;0,UPPER(SUBSTITUTE('ZMĚNY ZP OSTATNÍ'!X58,CHAR(10),"")),"")</f>
        <v/>
      </c>
      <c r="Y31" s="116" t="str">
        <f>IF(LEN('ZMĚNY ZP OSTATNÍ'!Y58)&gt;0,UPPER(SUBSTITUTE('ZMĚNY ZP OSTATNÍ'!Y58,CHAR(10),"")),"")</f>
        <v/>
      </c>
      <c r="Z31" s="116" t="str">
        <f>IF(LEN('ZMĚNY ZP OSTATNÍ'!Z58)&gt;0,UPPER(SUBSTITUTE('ZMĚNY ZP OSTATNÍ'!Z58,CHAR(10),"")),"")</f>
        <v/>
      </c>
      <c r="AA31" s="116" t="str">
        <f>IF(LEN('ZMĚNY ZP OSTATNÍ'!AA58)&gt;0,UPPER(SUBSTITUTE('ZMĚNY ZP OSTATNÍ'!AA58,CHAR(10),"")),"")</f>
        <v/>
      </c>
      <c r="AB31" s="116" t="str">
        <f>IF(LEN('ZMĚNY ZP OSTATNÍ'!AB58)&gt;0,UPPER(SUBSTITUTE('ZMĚNY ZP OSTATNÍ'!AB58,CHAR(10),"")),"")</f>
        <v/>
      </c>
      <c r="AC31" s="116" t="str">
        <f>IF(LEN('ZMĚNY ZP OSTATNÍ'!AC58)&gt;0,UPPER(SUBSTITUTE('ZMĚNY ZP OSTATNÍ'!AC58,CHAR(10),"")),"")</f>
        <v/>
      </c>
      <c r="AD31" s="116" t="str">
        <f>IF(LEN('ZMĚNY ZP OSTATNÍ'!AD58)&gt;0,UPPER(SUBSTITUTE('ZMĚNY ZP OSTATNÍ'!AD58,CHAR(10),"")),"")</f>
        <v/>
      </c>
      <c r="AE31" s="144" t="str">
        <f t="shared" si="6"/>
        <v/>
      </c>
      <c r="AF31" s="144" t="str">
        <f t="shared" si="6"/>
        <v/>
      </c>
      <c r="AG31" s="144" t="str">
        <f t="shared" si="6"/>
        <v/>
      </c>
      <c r="AH31" s="144" t="str">
        <f t="shared" si="6"/>
        <v/>
      </c>
      <c r="AI31" s="144" t="str">
        <f t="shared" si="6"/>
        <v/>
      </c>
      <c r="AJ31" s="144" t="str">
        <f t="shared" si="6"/>
        <v/>
      </c>
      <c r="AK31" s="144" t="str">
        <f t="shared" si="6"/>
        <v/>
      </c>
      <c r="AL31" s="144" t="str">
        <f t="shared" si="6"/>
        <v/>
      </c>
      <c r="AM31" s="144" t="str">
        <f t="shared" si="6"/>
        <v/>
      </c>
      <c r="AN31" s="144" t="str">
        <f t="shared" si="6"/>
        <v/>
      </c>
      <c r="AO31" s="144" t="str">
        <f t="shared" si="6"/>
        <v/>
      </c>
      <c r="AP31" s="144" t="str">
        <f t="shared" si="6"/>
        <v/>
      </c>
      <c r="AQ31" s="144" t="str">
        <f t="shared" si="6"/>
        <v/>
      </c>
      <c r="AR31" s="144" t="str">
        <f t="shared" si="6"/>
        <v/>
      </c>
      <c r="AS31" s="144" t="str">
        <f t="shared" si="6"/>
        <v/>
      </c>
      <c r="AT31" s="144" t="str">
        <f t="shared" si="5"/>
        <v/>
      </c>
      <c r="AU31" s="144" t="str">
        <f t="shared" si="5"/>
        <v/>
      </c>
      <c r="AV31" s="145" t="str">
        <f t="shared" si="5"/>
        <v/>
      </c>
      <c r="AW31" s="144" t="str">
        <f t="shared" si="7"/>
        <v/>
      </c>
      <c r="AX31" s="144" t="str">
        <f t="shared" si="7"/>
        <v/>
      </c>
      <c r="AY31" s="145" t="str">
        <f t="shared" si="7"/>
        <v/>
      </c>
      <c r="AZ31" s="144" t="str">
        <f t="shared" si="7"/>
        <v/>
      </c>
      <c r="BA31" s="144" t="str">
        <f t="shared" si="7"/>
        <v/>
      </c>
      <c r="BB31" s="144" t="str">
        <f t="shared" si="7"/>
        <v/>
      </c>
      <c r="BC31" s="144" t="str">
        <f t="shared" si="7"/>
        <v/>
      </c>
      <c r="BD31" s="144" t="str">
        <f t="shared" si="7"/>
        <v/>
      </c>
      <c r="BE31" s="144" t="str">
        <f t="shared" si="7"/>
        <v/>
      </c>
    </row>
    <row r="32" spans="1:57" x14ac:dyDescent="0.25">
      <c r="A32" s="55" t="str">
        <f t="shared" si="4"/>
        <v/>
      </c>
      <c r="B32" s="116" t="str">
        <f>IF(LEN('ZMĚNY ZP OSTATNÍ'!B60)&gt;0,UPPER(SUBSTITUTE('ZMĚNY ZP OSTATNÍ'!B60,CHAR(10),"")),"")</f>
        <v/>
      </c>
      <c r="C32" s="116" t="str">
        <f>IF(LEN('ZMĚNY ZP OSTATNÍ'!C60)&gt;0,SUBSTITUTE('ZMĚNY ZP OSTATNÍ'!C60,CHAR(10),""),"")</f>
        <v/>
      </c>
      <c r="D32" s="116" t="str">
        <f>IF(LEN('ZMĚNY ZP OSTATNÍ'!D60)&gt;0,UPPER(SUBSTITUTE('ZMĚNY ZP OSTATNÍ'!D60,CHAR(10),"")),"")</f>
        <v/>
      </c>
      <c r="E32" s="116" t="str">
        <f>IF(LEN('ZMĚNY ZP OSTATNÍ'!E60)&gt;0,UPPER(SUBSTITUTE('ZMĚNY ZP OSTATNÍ'!E60,CHAR(10),"")),"")</f>
        <v/>
      </c>
      <c r="F32" s="116" t="str">
        <f>IF(LEN('ZMĚNY ZP OSTATNÍ'!F60)&gt;0,UPPER(SUBSTITUTE('ZMĚNY ZP OSTATNÍ'!F60,CHAR(10),"")),"")</f>
        <v/>
      </c>
      <c r="G32" s="116" t="str">
        <f>IF(LEN('ZMĚNY ZP OSTATNÍ'!G60)&gt;0,UPPER(SUBSTITUTE('ZMĚNY ZP OSTATNÍ'!G60,CHAR(10),"")),"")</f>
        <v/>
      </c>
      <c r="H32" s="116" t="str">
        <f>IF(LEN('ZMĚNY ZP OSTATNÍ'!H60)&gt;0,UPPER(SUBSTITUTE('ZMĚNY ZP OSTATNÍ'!H60,CHAR(10),"")),"")</f>
        <v/>
      </c>
      <c r="I32" s="116" t="str">
        <f>IF(LEN('ZMĚNY ZP OSTATNÍ'!I60)&gt;0,UPPER(SUBSTITUTE('ZMĚNY ZP OSTATNÍ'!I60,CHAR(10),"")),"")</f>
        <v/>
      </c>
      <c r="J32" s="116" t="str">
        <f>IF(LEN('ZMĚNY ZP OSTATNÍ'!J60)&gt;0,UPPER(SUBSTITUTE('ZMĚNY ZP OSTATNÍ'!J60,CHAR(10),"")),"")</f>
        <v/>
      </c>
      <c r="K32" s="116" t="str">
        <f>IF(LEN('ZMĚNY ZP OSTATNÍ'!K60)&gt;0,UPPER(SUBSTITUTE('ZMĚNY ZP OSTATNÍ'!K60,CHAR(10),"")),"")</f>
        <v/>
      </c>
      <c r="L32" s="116" t="str">
        <f>IF(LEN('ZMĚNY ZP OSTATNÍ'!L60)&gt;0,UPPER(SUBSTITUTE('ZMĚNY ZP OSTATNÍ'!L60,CHAR(10),"")),"")</f>
        <v/>
      </c>
      <c r="M32" s="116" t="str">
        <f>IF(LEN('ZMĚNY ZP OSTATNÍ'!M60)&gt;0,UPPER(SUBSTITUTE('ZMĚNY ZP OSTATNÍ'!M60,CHAR(10),"")),"")</f>
        <v/>
      </c>
      <c r="N32" s="116" t="str">
        <f>IF(LEN('ZMĚNY ZP OSTATNÍ'!N60)&gt;0,UPPER(SUBSTITUTE('ZMĚNY ZP OSTATNÍ'!N60,CHAR(10),"")),"")</f>
        <v/>
      </c>
      <c r="O32" s="116" t="str">
        <f>IF(LEN('ZMĚNY ZP OSTATNÍ'!O60)&gt;0,UPPER(SUBSTITUTE('ZMĚNY ZP OSTATNÍ'!O60,CHAR(10),"")),"")</f>
        <v/>
      </c>
      <c r="P32" s="116" t="str">
        <f>IF(LEN('ZMĚNY ZP OSTATNÍ'!P60)&gt;0,UPPER(SUBSTITUTE('ZMĚNY ZP OSTATNÍ'!P60,CHAR(10),"")),"")</f>
        <v/>
      </c>
      <c r="Q32" s="116" t="str">
        <f>IF(LEN('ZMĚNY ZP OSTATNÍ'!Q60)&gt;0,UPPER(SUBSTITUTE('ZMĚNY ZP OSTATNÍ'!Q60,CHAR(10),"")),"")</f>
        <v/>
      </c>
      <c r="R32" s="116" t="str">
        <f>IF(LEN('ZMĚNY ZP OSTATNÍ'!R60)&gt;0,UPPER(SUBSTITUTE('ZMĚNY ZP OSTATNÍ'!R60,CHAR(10),"")),"")</f>
        <v/>
      </c>
      <c r="S32" s="116" t="str">
        <f>IF(LEN('ZMĚNY ZP OSTATNÍ'!S60)&gt;0,UPPER(SUBSTITUTE('ZMĚNY ZP OSTATNÍ'!S60,CHAR(10),"")),"")</f>
        <v/>
      </c>
      <c r="T32" s="117" t="str">
        <f>IF('ZMĚNY ZP OSTATNÍ'!T60="","",'ZMĚNY ZP OSTATNÍ'!T60)</f>
        <v/>
      </c>
      <c r="U32" s="116" t="str">
        <f>IF(LEN('ZMĚNY ZP OSTATNÍ'!U60)&gt;0,UPPER(SUBSTITUTE('ZMĚNY ZP OSTATNÍ'!U60,CHAR(10),"")),"")</f>
        <v/>
      </c>
      <c r="V32" s="116" t="str">
        <f>IF(LEN('ZMĚNY ZP OSTATNÍ'!V60)&gt;0,UPPER(SUBSTITUTE('ZMĚNY ZP OSTATNÍ'!V60,CHAR(10),"")),"")</f>
        <v/>
      </c>
      <c r="W32" s="116" t="str">
        <f>IF(LEN('ZMĚNY ZP OSTATNÍ'!W60)&gt;0,UPPER(SUBSTITUTE('ZMĚNY ZP OSTATNÍ'!W60,CHAR(10),"")),"")</f>
        <v/>
      </c>
      <c r="X32" s="116" t="str">
        <f>IF(LEN('ZMĚNY ZP OSTATNÍ'!X60)&gt;0,UPPER(SUBSTITUTE('ZMĚNY ZP OSTATNÍ'!X60,CHAR(10),"")),"")</f>
        <v/>
      </c>
      <c r="Y32" s="116" t="str">
        <f>IF(LEN('ZMĚNY ZP OSTATNÍ'!Y60)&gt;0,UPPER(SUBSTITUTE('ZMĚNY ZP OSTATNÍ'!Y60,CHAR(10),"")),"")</f>
        <v/>
      </c>
      <c r="Z32" s="116" t="str">
        <f>IF(LEN('ZMĚNY ZP OSTATNÍ'!Z60)&gt;0,UPPER(SUBSTITUTE('ZMĚNY ZP OSTATNÍ'!Z60,CHAR(10),"")),"")</f>
        <v/>
      </c>
      <c r="AA32" s="116" t="str">
        <f>IF(LEN('ZMĚNY ZP OSTATNÍ'!AA60)&gt;0,UPPER(SUBSTITUTE('ZMĚNY ZP OSTATNÍ'!AA60,CHAR(10),"")),"")</f>
        <v/>
      </c>
      <c r="AB32" s="116" t="str">
        <f>IF(LEN('ZMĚNY ZP OSTATNÍ'!AB60)&gt;0,UPPER(SUBSTITUTE('ZMĚNY ZP OSTATNÍ'!AB60,CHAR(10),"")),"")</f>
        <v/>
      </c>
      <c r="AC32" s="116" t="str">
        <f>IF(LEN('ZMĚNY ZP OSTATNÍ'!AC60)&gt;0,UPPER(SUBSTITUTE('ZMĚNY ZP OSTATNÍ'!AC60,CHAR(10),"")),"")</f>
        <v/>
      </c>
      <c r="AD32" s="116" t="str">
        <f>IF(LEN('ZMĚNY ZP OSTATNÍ'!AD60)&gt;0,UPPER(SUBSTITUTE('ZMĚNY ZP OSTATNÍ'!AD60,CHAR(10),"")),"")</f>
        <v/>
      </c>
      <c r="AE32" s="144" t="str">
        <f t="shared" si="6"/>
        <v/>
      </c>
      <c r="AF32" s="144" t="str">
        <f t="shared" si="6"/>
        <v/>
      </c>
      <c r="AG32" s="144" t="str">
        <f t="shared" si="6"/>
        <v/>
      </c>
      <c r="AH32" s="144" t="str">
        <f t="shared" si="6"/>
        <v/>
      </c>
      <c r="AI32" s="144" t="str">
        <f t="shared" si="6"/>
        <v/>
      </c>
      <c r="AJ32" s="144" t="str">
        <f t="shared" si="6"/>
        <v/>
      </c>
      <c r="AK32" s="144" t="str">
        <f t="shared" si="6"/>
        <v/>
      </c>
      <c r="AL32" s="144" t="str">
        <f t="shared" si="6"/>
        <v/>
      </c>
      <c r="AM32" s="144" t="str">
        <f t="shared" si="6"/>
        <v/>
      </c>
      <c r="AN32" s="144" t="str">
        <f t="shared" si="6"/>
        <v/>
      </c>
      <c r="AO32" s="144" t="str">
        <f t="shared" si="6"/>
        <v/>
      </c>
      <c r="AP32" s="144" t="str">
        <f t="shared" si="6"/>
        <v/>
      </c>
      <c r="AQ32" s="144" t="str">
        <f t="shared" si="6"/>
        <v/>
      </c>
      <c r="AR32" s="144" t="str">
        <f t="shared" si="6"/>
        <v/>
      </c>
      <c r="AS32" s="144" t="str">
        <f t="shared" si="6"/>
        <v/>
      </c>
      <c r="AT32" s="144" t="str">
        <f t="shared" si="5"/>
        <v/>
      </c>
      <c r="AU32" s="144" t="str">
        <f t="shared" si="5"/>
        <v/>
      </c>
      <c r="AV32" s="145" t="str">
        <f t="shared" si="5"/>
        <v/>
      </c>
      <c r="AW32" s="144" t="str">
        <f t="shared" si="7"/>
        <v/>
      </c>
      <c r="AX32" s="144" t="str">
        <f t="shared" si="7"/>
        <v/>
      </c>
      <c r="AY32" s="145" t="str">
        <f t="shared" si="7"/>
        <v/>
      </c>
      <c r="AZ32" s="144" t="str">
        <f t="shared" si="7"/>
        <v/>
      </c>
      <c r="BA32" s="144" t="str">
        <f t="shared" si="7"/>
        <v/>
      </c>
      <c r="BB32" s="144" t="str">
        <f t="shared" si="7"/>
        <v/>
      </c>
      <c r="BC32" s="144" t="str">
        <f t="shared" si="7"/>
        <v/>
      </c>
      <c r="BD32" s="144" t="str">
        <f t="shared" si="7"/>
        <v/>
      </c>
      <c r="BE32" s="144" t="str">
        <f t="shared" si="7"/>
        <v/>
      </c>
    </row>
    <row r="33" spans="1:57" x14ac:dyDescent="0.25">
      <c r="A33" s="55" t="str">
        <f t="shared" si="4"/>
        <v/>
      </c>
      <c r="B33" s="116" t="str">
        <f>IF(LEN('ZMĚNY ZP OSTATNÍ'!B62)&gt;0,UPPER(SUBSTITUTE('ZMĚNY ZP OSTATNÍ'!B62,CHAR(10),"")),"")</f>
        <v/>
      </c>
      <c r="C33" s="116" t="str">
        <f>IF(LEN('ZMĚNY ZP OSTATNÍ'!C62)&gt;0,SUBSTITUTE('ZMĚNY ZP OSTATNÍ'!C62,CHAR(10),""),"")</f>
        <v/>
      </c>
      <c r="D33" s="116" t="str">
        <f>IF(LEN('ZMĚNY ZP OSTATNÍ'!D62)&gt;0,UPPER(SUBSTITUTE('ZMĚNY ZP OSTATNÍ'!D62,CHAR(10),"")),"")</f>
        <v/>
      </c>
      <c r="E33" s="116" t="str">
        <f>IF(LEN('ZMĚNY ZP OSTATNÍ'!E62)&gt;0,UPPER(SUBSTITUTE('ZMĚNY ZP OSTATNÍ'!E62,CHAR(10),"")),"")</f>
        <v/>
      </c>
      <c r="F33" s="116" t="str">
        <f>IF(LEN('ZMĚNY ZP OSTATNÍ'!F62)&gt;0,UPPER(SUBSTITUTE('ZMĚNY ZP OSTATNÍ'!F62,CHAR(10),"")),"")</f>
        <v/>
      </c>
      <c r="G33" s="116" t="str">
        <f>IF(LEN('ZMĚNY ZP OSTATNÍ'!G62)&gt;0,UPPER(SUBSTITUTE('ZMĚNY ZP OSTATNÍ'!G62,CHAR(10),"")),"")</f>
        <v/>
      </c>
      <c r="H33" s="116" t="str">
        <f>IF(LEN('ZMĚNY ZP OSTATNÍ'!H62)&gt;0,UPPER(SUBSTITUTE('ZMĚNY ZP OSTATNÍ'!H62,CHAR(10),"")),"")</f>
        <v/>
      </c>
      <c r="I33" s="116" t="str">
        <f>IF(LEN('ZMĚNY ZP OSTATNÍ'!I62)&gt;0,UPPER(SUBSTITUTE('ZMĚNY ZP OSTATNÍ'!I62,CHAR(10),"")),"")</f>
        <v/>
      </c>
      <c r="J33" s="116" t="str">
        <f>IF(LEN('ZMĚNY ZP OSTATNÍ'!J62)&gt;0,UPPER(SUBSTITUTE('ZMĚNY ZP OSTATNÍ'!J62,CHAR(10),"")),"")</f>
        <v/>
      </c>
      <c r="K33" s="116" t="str">
        <f>IF(LEN('ZMĚNY ZP OSTATNÍ'!K62)&gt;0,UPPER(SUBSTITUTE('ZMĚNY ZP OSTATNÍ'!K62,CHAR(10),"")),"")</f>
        <v/>
      </c>
      <c r="L33" s="116" t="str">
        <f>IF(LEN('ZMĚNY ZP OSTATNÍ'!L62)&gt;0,UPPER(SUBSTITUTE('ZMĚNY ZP OSTATNÍ'!L62,CHAR(10),"")),"")</f>
        <v/>
      </c>
      <c r="M33" s="116" t="str">
        <f>IF(LEN('ZMĚNY ZP OSTATNÍ'!M62)&gt;0,UPPER(SUBSTITUTE('ZMĚNY ZP OSTATNÍ'!M62,CHAR(10),"")),"")</f>
        <v/>
      </c>
      <c r="N33" s="116" t="str">
        <f>IF(LEN('ZMĚNY ZP OSTATNÍ'!N62)&gt;0,UPPER(SUBSTITUTE('ZMĚNY ZP OSTATNÍ'!N62,CHAR(10),"")),"")</f>
        <v/>
      </c>
      <c r="O33" s="116" t="str">
        <f>IF(LEN('ZMĚNY ZP OSTATNÍ'!O62)&gt;0,UPPER(SUBSTITUTE('ZMĚNY ZP OSTATNÍ'!O62,CHAR(10),"")),"")</f>
        <v/>
      </c>
      <c r="P33" s="116" t="str">
        <f>IF(LEN('ZMĚNY ZP OSTATNÍ'!P62)&gt;0,UPPER(SUBSTITUTE('ZMĚNY ZP OSTATNÍ'!P62,CHAR(10),"")),"")</f>
        <v/>
      </c>
      <c r="Q33" s="116" t="str">
        <f>IF(LEN('ZMĚNY ZP OSTATNÍ'!Q62)&gt;0,UPPER(SUBSTITUTE('ZMĚNY ZP OSTATNÍ'!Q62,CHAR(10),"")),"")</f>
        <v/>
      </c>
      <c r="R33" s="116" t="str">
        <f>IF(LEN('ZMĚNY ZP OSTATNÍ'!R62)&gt;0,UPPER(SUBSTITUTE('ZMĚNY ZP OSTATNÍ'!R62,CHAR(10),"")),"")</f>
        <v/>
      </c>
      <c r="S33" s="116" t="str">
        <f>IF(LEN('ZMĚNY ZP OSTATNÍ'!S62)&gt;0,UPPER(SUBSTITUTE('ZMĚNY ZP OSTATNÍ'!S62,CHAR(10),"")),"")</f>
        <v/>
      </c>
      <c r="T33" s="117" t="str">
        <f>IF('ZMĚNY ZP OSTATNÍ'!T62="","",'ZMĚNY ZP OSTATNÍ'!T62)</f>
        <v/>
      </c>
      <c r="U33" s="116" t="str">
        <f>IF(LEN('ZMĚNY ZP OSTATNÍ'!U62)&gt;0,UPPER(SUBSTITUTE('ZMĚNY ZP OSTATNÍ'!U62,CHAR(10),"")),"")</f>
        <v/>
      </c>
      <c r="V33" s="116" t="str">
        <f>IF(LEN('ZMĚNY ZP OSTATNÍ'!V62)&gt;0,UPPER(SUBSTITUTE('ZMĚNY ZP OSTATNÍ'!V62,CHAR(10),"")),"")</f>
        <v/>
      </c>
      <c r="W33" s="116" t="str">
        <f>IF(LEN('ZMĚNY ZP OSTATNÍ'!W62)&gt;0,UPPER(SUBSTITUTE('ZMĚNY ZP OSTATNÍ'!W62,CHAR(10),"")),"")</f>
        <v/>
      </c>
      <c r="X33" s="116" t="str">
        <f>IF(LEN('ZMĚNY ZP OSTATNÍ'!X62)&gt;0,UPPER(SUBSTITUTE('ZMĚNY ZP OSTATNÍ'!X62,CHAR(10),"")),"")</f>
        <v/>
      </c>
      <c r="Y33" s="116" t="str">
        <f>IF(LEN('ZMĚNY ZP OSTATNÍ'!Y62)&gt;0,UPPER(SUBSTITUTE('ZMĚNY ZP OSTATNÍ'!Y62,CHAR(10),"")),"")</f>
        <v/>
      </c>
      <c r="Z33" s="116" t="str">
        <f>IF(LEN('ZMĚNY ZP OSTATNÍ'!Z62)&gt;0,UPPER(SUBSTITUTE('ZMĚNY ZP OSTATNÍ'!Z62,CHAR(10),"")),"")</f>
        <v/>
      </c>
      <c r="AA33" s="116" t="str">
        <f>IF(LEN('ZMĚNY ZP OSTATNÍ'!AA62)&gt;0,UPPER(SUBSTITUTE('ZMĚNY ZP OSTATNÍ'!AA62,CHAR(10),"")),"")</f>
        <v/>
      </c>
      <c r="AB33" s="116" t="str">
        <f>IF(LEN('ZMĚNY ZP OSTATNÍ'!AB62)&gt;0,UPPER(SUBSTITUTE('ZMĚNY ZP OSTATNÍ'!AB62,CHAR(10),"")),"")</f>
        <v/>
      </c>
      <c r="AC33" s="116" t="str">
        <f>IF(LEN('ZMĚNY ZP OSTATNÍ'!AC62)&gt;0,UPPER(SUBSTITUTE('ZMĚNY ZP OSTATNÍ'!AC62,CHAR(10),"")),"")</f>
        <v/>
      </c>
      <c r="AD33" s="116" t="str">
        <f>IF(LEN('ZMĚNY ZP OSTATNÍ'!AD62)&gt;0,UPPER(SUBSTITUTE('ZMĚNY ZP OSTATNÍ'!AD62,CHAR(10),"")),"")</f>
        <v/>
      </c>
      <c r="AE33" s="144" t="str">
        <f t="shared" si="6"/>
        <v/>
      </c>
      <c r="AF33" s="144" t="str">
        <f t="shared" si="6"/>
        <v/>
      </c>
      <c r="AG33" s="144" t="str">
        <f t="shared" si="6"/>
        <v/>
      </c>
      <c r="AH33" s="144" t="str">
        <f t="shared" si="6"/>
        <v/>
      </c>
      <c r="AI33" s="144" t="str">
        <f t="shared" si="6"/>
        <v/>
      </c>
      <c r="AJ33" s="144" t="str">
        <f t="shared" si="6"/>
        <v/>
      </c>
      <c r="AK33" s="144" t="str">
        <f t="shared" si="6"/>
        <v/>
      </c>
      <c r="AL33" s="144" t="str">
        <f t="shared" si="6"/>
        <v/>
      </c>
      <c r="AM33" s="144" t="str">
        <f t="shared" si="6"/>
        <v/>
      </c>
      <c r="AN33" s="144" t="str">
        <f t="shared" si="6"/>
        <v/>
      </c>
      <c r="AO33" s="144" t="str">
        <f t="shared" si="6"/>
        <v/>
      </c>
      <c r="AP33" s="144" t="str">
        <f t="shared" si="6"/>
        <v/>
      </c>
      <c r="AQ33" s="144" t="str">
        <f t="shared" si="6"/>
        <v/>
      </c>
      <c r="AR33" s="144" t="str">
        <f t="shared" si="6"/>
        <v/>
      </c>
      <c r="AS33" s="144" t="str">
        <f t="shared" si="6"/>
        <v/>
      </c>
      <c r="AT33" s="144" t="str">
        <f t="shared" si="5"/>
        <v/>
      </c>
      <c r="AU33" s="144" t="str">
        <f t="shared" si="5"/>
        <v/>
      </c>
      <c r="AV33" s="145" t="str">
        <f t="shared" si="5"/>
        <v/>
      </c>
      <c r="AW33" s="144" t="str">
        <f t="shared" si="7"/>
        <v/>
      </c>
      <c r="AX33" s="144" t="str">
        <f t="shared" si="7"/>
        <v/>
      </c>
      <c r="AY33" s="145" t="str">
        <f t="shared" si="7"/>
        <v/>
      </c>
      <c r="AZ33" s="144" t="str">
        <f t="shared" si="7"/>
        <v/>
      </c>
      <c r="BA33" s="144" t="str">
        <f t="shared" si="7"/>
        <v/>
      </c>
      <c r="BB33" s="144" t="str">
        <f t="shared" si="7"/>
        <v/>
      </c>
      <c r="BC33" s="144" t="str">
        <f t="shared" si="7"/>
        <v/>
      </c>
      <c r="BD33" s="144" t="str">
        <f t="shared" si="7"/>
        <v/>
      </c>
      <c r="BE33" s="144" t="str">
        <f t="shared" si="7"/>
        <v/>
      </c>
    </row>
    <row r="34" spans="1:57" x14ac:dyDescent="0.25">
      <c r="A34" s="55" t="str">
        <f t="shared" si="4"/>
        <v/>
      </c>
      <c r="B34" s="116" t="str">
        <f>IF(LEN('ZMĚNY ZP OSTATNÍ'!B64)&gt;0,UPPER(SUBSTITUTE('ZMĚNY ZP OSTATNÍ'!B64,CHAR(10),"")),"")</f>
        <v/>
      </c>
      <c r="C34" s="116" t="str">
        <f>IF(LEN('ZMĚNY ZP OSTATNÍ'!C64)&gt;0,SUBSTITUTE('ZMĚNY ZP OSTATNÍ'!C64,CHAR(10),""),"")</f>
        <v/>
      </c>
      <c r="D34" s="116" t="str">
        <f>IF(LEN('ZMĚNY ZP OSTATNÍ'!D64)&gt;0,UPPER(SUBSTITUTE('ZMĚNY ZP OSTATNÍ'!D64,CHAR(10),"")),"")</f>
        <v/>
      </c>
      <c r="E34" s="116" t="str">
        <f>IF(LEN('ZMĚNY ZP OSTATNÍ'!E64)&gt;0,UPPER(SUBSTITUTE('ZMĚNY ZP OSTATNÍ'!E64,CHAR(10),"")),"")</f>
        <v/>
      </c>
      <c r="F34" s="116" t="str">
        <f>IF(LEN('ZMĚNY ZP OSTATNÍ'!F64)&gt;0,UPPER(SUBSTITUTE('ZMĚNY ZP OSTATNÍ'!F64,CHAR(10),"")),"")</f>
        <v/>
      </c>
      <c r="G34" s="116" t="str">
        <f>IF(LEN('ZMĚNY ZP OSTATNÍ'!G64)&gt;0,UPPER(SUBSTITUTE('ZMĚNY ZP OSTATNÍ'!G64,CHAR(10),"")),"")</f>
        <v/>
      </c>
      <c r="H34" s="116" t="str">
        <f>IF(LEN('ZMĚNY ZP OSTATNÍ'!H64)&gt;0,UPPER(SUBSTITUTE('ZMĚNY ZP OSTATNÍ'!H64,CHAR(10),"")),"")</f>
        <v/>
      </c>
      <c r="I34" s="116" t="str">
        <f>IF(LEN('ZMĚNY ZP OSTATNÍ'!I64)&gt;0,UPPER(SUBSTITUTE('ZMĚNY ZP OSTATNÍ'!I64,CHAR(10),"")),"")</f>
        <v/>
      </c>
      <c r="J34" s="116" t="str">
        <f>IF(LEN('ZMĚNY ZP OSTATNÍ'!J64)&gt;0,UPPER(SUBSTITUTE('ZMĚNY ZP OSTATNÍ'!J64,CHAR(10),"")),"")</f>
        <v/>
      </c>
      <c r="K34" s="116" t="str">
        <f>IF(LEN('ZMĚNY ZP OSTATNÍ'!K64)&gt;0,UPPER(SUBSTITUTE('ZMĚNY ZP OSTATNÍ'!K64,CHAR(10),"")),"")</f>
        <v/>
      </c>
      <c r="L34" s="116" t="str">
        <f>IF(LEN('ZMĚNY ZP OSTATNÍ'!L64)&gt;0,UPPER(SUBSTITUTE('ZMĚNY ZP OSTATNÍ'!L64,CHAR(10),"")),"")</f>
        <v/>
      </c>
      <c r="M34" s="116" t="str">
        <f>IF(LEN('ZMĚNY ZP OSTATNÍ'!M64)&gt;0,UPPER(SUBSTITUTE('ZMĚNY ZP OSTATNÍ'!M64,CHAR(10),"")),"")</f>
        <v/>
      </c>
      <c r="N34" s="116" t="str">
        <f>IF(LEN('ZMĚNY ZP OSTATNÍ'!N64)&gt;0,UPPER(SUBSTITUTE('ZMĚNY ZP OSTATNÍ'!N64,CHAR(10),"")),"")</f>
        <v/>
      </c>
      <c r="O34" s="116" t="str">
        <f>IF(LEN('ZMĚNY ZP OSTATNÍ'!O64)&gt;0,UPPER(SUBSTITUTE('ZMĚNY ZP OSTATNÍ'!O64,CHAR(10),"")),"")</f>
        <v/>
      </c>
      <c r="P34" s="116" t="str">
        <f>IF(LEN('ZMĚNY ZP OSTATNÍ'!P64)&gt;0,UPPER(SUBSTITUTE('ZMĚNY ZP OSTATNÍ'!P64,CHAR(10),"")),"")</f>
        <v/>
      </c>
      <c r="Q34" s="116" t="str">
        <f>IF(LEN('ZMĚNY ZP OSTATNÍ'!Q64)&gt;0,UPPER(SUBSTITUTE('ZMĚNY ZP OSTATNÍ'!Q64,CHAR(10),"")),"")</f>
        <v/>
      </c>
      <c r="R34" s="116" t="str">
        <f>IF(LEN('ZMĚNY ZP OSTATNÍ'!R64)&gt;0,UPPER(SUBSTITUTE('ZMĚNY ZP OSTATNÍ'!R64,CHAR(10),"")),"")</f>
        <v/>
      </c>
      <c r="S34" s="116" t="str">
        <f>IF(LEN('ZMĚNY ZP OSTATNÍ'!S64)&gt;0,UPPER(SUBSTITUTE('ZMĚNY ZP OSTATNÍ'!S64,CHAR(10),"")),"")</f>
        <v/>
      </c>
      <c r="T34" s="117" t="str">
        <f>IF('ZMĚNY ZP OSTATNÍ'!T64="","",'ZMĚNY ZP OSTATNÍ'!T64)</f>
        <v/>
      </c>
      <c r="U34" s="116" t="str">
        <f>IF(LEN('ZMĚNY ZP OSTATNÍ'!U64)&gt;0,UPPER(SUBSTITUTE('ZMĚNY ZP OSTATNÍ'!U64,CHAR(10),"")),"")</f>
        <v/>
      </c>
      <c r="V34" s="116" t="str">
        <f>IF(LEN('ZMĚNY ZP OSTATNÍ'!V64)&gt;0,UPPER(SUBSTITUTE('ZMĚNY ZP OSTATNÍ'!V64,CHAR(10),"")),"")</f>
        <v/>
      </c>
      <c r="W34" s="116" t="str">
        <f>IF(LEN('ZMĚNY ZP OSTATNÍ'!W64)&gt;0,UPPER(SUBSTITUTE('ZMĚNY ZP OSTATNÍ'!W64,CHAR(10),"")),"")</f>
        <v/>
      </c>
      <c r="X34" s="116" t="str">
        <f>IF(LEN('ZMĚNY ZP OSTATNÍ'!X64)&gt;0,UPPER(SUBSTITUTE('ZMĚNY ZP OSTATNÍ'!X64,CHAR(10),"")),"")</f>
        <v/>
      </c>
      <c r="Y34" s="116" t="str">
        <f>IF(LEN('ZMĚNY ZP OSTATNÍ'!Y64)&gt;0,UPPER(SUBSTITUTE('ZMĚNY ZP OSTATNÍ'!Y64,CHAR(10),"")),"")</f>
        <v/>
      </c>
      <c r="Z34" s="116" t="str">
        <f>IF(LEN('ZMĚNY ZP OSTATNÍ'!Z64)&gt;0,UPPER(SUBSTITUTE('ZMĚNY ZP OSTATNÍ'!Z64,CHAR(10),"")),"")</f>
        <v/>
      </c>
      <c r="AA34" s="116" t="str">
        <f>IF(LEN('ZMĚNY ZP OSTATNÍ'!AA64)&gt;0,UPPER(SUBSTITUTE('ZMĚNY ZP OSTATNÍ'!AA64,CHAR(10),"")),"")</f>
        <v/>
      </c>
      <c r="AB34" s="116" t="str">
        <f>IF(LEN('ZMĚNY ZP OSTATNÍ'!AB64)&gt;0,UPPER(SUBSTITUTE('ZMĚNY ZP OSTATNÍ'!AB64,CHAR(10),"")),"")</f>
        <v/>
      </c>
      <c r="AC34" s="116" t="str">
        <f>IF(LEN('ZMĚNY ZP OSTATNÍ'!AC64)&gt;0,UPPER(SUBSTITUTE('ZMĚNY ZP OSTATNÍ'!AC64,CHAR(10),"")),"")</f>
        <v/>
      </c>
      <c r="AD34" s="116" t="str">
        <f>IF(LEN('ZMĚNY ZP OSTATNÍ'!AD64)&gt;0,UPPER(SUBSTITUTE('ZMĚNY ZP OSTATNÍ'!AD64,CHAR(10),"")),"")</f>
        <v/>
      </c>
      <c r="AE34" s="144" t="str">
        <f t="shared" si="6"/>
        <v/>
      </c>
      <c r="AF34" s="144" t="str">
        <f t="shared" si="6"/>
        <v/>
      </c>
      <c r="AG34" s="144" t="str">
        <f t="shared" si="6"/>
        <v/>
      </c>
      <c r="AH34" s="144" t="str">
        <f t="shared" si="6"/>
        <v/>
      </c>
      <c r="AI34" s="144" t="str">
        <f t="shared" si="6"/>
        <v/>
      </c>
      <c r="AJ34" s="144" t="str">
        <f t="shared" si="6"/>
        <v/>
      </c>
      <c r="AK34" s="144" t="str">
        <f t="shared" si="6"/>
        <v/>
      </c>
      <c r="AL34" s="144" t="str">
        <f t="shared" si="6"/>
        <v/>
      </c>
      <c r="AM34" s="144" t="str">
        <f t="shared" si="6"/>
        <v/>
      </c>
      <c r="AN34" s="144" t="str">
        <f t="shared" si="6"/>
        <v/>
      </c>
      <c r="AO34" s="144" t="str">
        <f t="shared" si="6"/>
        <v/>
      </c>
      <c r="AP34" s="144" t="str">
        <f t="shared" si="6"/>
        <v/>
      </c>
      <c r="AQ34" s="144" t="str">
        <f t="shared" si="6"/>
        <v/>
      </c>
      <c r="AR34" s="144" t="str">
        <f t="shared" si="6"/>
        <v/>
      </c>
      <c r="AS34" s="144" t="str">
        <f t="shared" si="6"/>
        <v/>
      </c>
      <c r="AT34" s="144" t="str">
        <f t="shared" si="5"/>
        <v/>
      </c>
      <c r="AU34" s="144" t="str">
        <f t="shared" si="5"/>
        <v/>
      </c>
      <c r="AV34" s="145" t="str">
        <f t="shared" si="5"/>
        <v/>
      </c>
      <c r="AW34" s="144" t="str">
        <f t="shared" si="7"/>
        <v/>
      </c>
      <c r="AX34" s="144" t="str">
        <f t="shared" si="7"/>
        <v/>
      </c>
      <c r="AY34" s="145" t="str">
        <f t="shared" si="7"/>
        <v/>
      </c>
      <c r="AZ34" s="144" t="str">
        <f t="shared" si="7"/>
        <v/>
      </c>
      <c r="BA34" s="144" t="str">
        <f t="shared" si="7"/>
        <v/>
      </c>
      <c r="BB34" s="144" t="str">
        <f t="shared" si="7"/>
        <v/>
      </c>
      <c r="BC34" s="144" t="str">
        <f t="shared" si="7"/>
        <v/>
      </c>
      <c r="BD34" s="144" t="str">
        <f t="shared" si="7"/>
        <v/>
      </c>
      <c r="BE34" s="144" t="str">
        <f t="shared" si="7"/>
        <v/>
      </c>
    </row>
    <row r="35" spans="1:57" x14ac:dyDescent="0.25">
      <c r="A35" s="55" t="str">
        <f t="shared" si="4"/>
        <v/>
      </c>
      <c r="B35" s="116" t="str">
        <f>IF(LEN('ZMĚNY ZP OSTATNÍ'!B66)&gt;0,UPPER(SUBSTITUTE('ZMĚNY ZP OSTATNÍ'!B66,CHAR(10),"")),"")</f>
        <v/>
      </c>
      <c r="C35" s="116" t="str">
        <f>IF(LEN('ZMĚNY ZP OSTATNÍ'!C66)&gt;0,SUBSTITUTE('ZMĚNY ZP OSTATNÍ'!C66,CHAR(10),""),"")</f>
        <v/>
      </c>
      <c r="D35" s="116" t="str">
        <f>IF(LEN('ZMĚNY ZP OSTATNÍ'!D66)&gt;0,UPPER(SUBSTITUTE('ZMĚNY ZP OSTATNÍ'!D66,CHAR(10),"")),"")</f>
        <v/>
      </c>
      <c r="E35" s="116" t="str">
        <f>IF(LEN('ZMĚNY ZP OSTATNÍ'!E66)&gt;0,UPPER(SUBSTITUTE('ZMĚNY ZP OSTATNÍ'!E66,CHAR(10),"")),"")</f>
        <v/>
      </c>
      <c r="F35" s="116" t="str">
        <f>IF(LEN('ZMĚNY ZP OSTATNÍ'!F66)&gt;0,UPPER(SUBSTITUTE('ZMĚNY ZP OSTATNÍ'!F66,CHAR(10),"")),"")</f>
        <v/>
      </c>
      <c r="G35" s="116" t="str">
        <f>IF(LEN('ZMĚNY ZP OSTATNÍ'!G66)&gt;0,UPPER(SUBSTITUTE('ZMĚNY ZP OSTATNÍ'!G66,CHAR(10),"")),"")</f>
        <v/>
      </c>
      <c r="H35" s="116" t="str">
        <f>IF(LEN('ZMĚNY ZP OSTATNÍ'!H66)&gt;0,UPPER(SUBSTITUTE('ZMĚNY ZP OSTATNÍ'!H66,CHAR(10),"")),"")</f>
        <v/>
      </c>
      <c r="I35" s="116" t="str">
        <f>IF(LEN('ZMĚNY ZP OSTATNÍ'!I66)&gt;0,UPPER(SUBSTITUTE('ZMĚNY ZP OSTATNÍ'!I66,CHAR(10),"")),"")</f>
        <v/>
      </c>
      <c r="J35" s="116" t="str">
        <f>IF(LEN('ZMĚNY ZP OSTATNÍ'!J66)&gt;0,UPPER(SUBSTITUTE('ZMĚNY ZP OSTATNÍ'!J66,CHAR(10),"")),"")</f>
        <v/>
      </c>
      <c r="K35" s="116" t="str">
        <f>IF(LEN('ZMĚNY ZP OSTATNÍ'!K66)&gt;0,UPPER(SUBSTITUTE('ZMĚNY ZP OSTATNÍ'!K66,CHAR(10),"")),"")</f>
        <v/>
      </c>
      <c r="L35" s="116" t="str">
        <f>IF(LEN('ZMĚNY ZP OSTATNÍ'!L66)&gt;0,UPPER(SUBSTITUTE('ZMĚNY ZP OSTATNÍ'!L66,CHAR(10),"")),"")</f>
        <v/>
      </c>
      <c r="M35" s="116" t="str">
        <f>IF(LEN('ZMĚNY ZP OSTATNÍ'!M66)&gt;0,UPPER(SUBSTITUTE('ZMĚNY ZP OSTATNÍ'!M66,CHAR(10),"")),"")</f>
        <v/>
      </c>
      <c r="N35" s="116" t="str">
        <f>IF(LEN('ZMĚNY ZP OSTATNÍ'!N66)&gt;0,UPPER(SUBSTITUTE('ZMĚNY ZP OSTATNÍ'!N66,CHAR(10),"")),"")</f>
        <v/>
      </c>
      <c r="O35" s="116" t="str">
        <f>IF(LEN('ZMĚNY ZP OSTATNÍ'!O66)&gt;0,UPPER(SUBSTITUTE('ZMĚNY ZP OSTATNÍ'!O66,CHAR(10),"")),"")</f>
        <v/>
      </c>
      <c r="P35" s="116" t="str">
        <f>IF(LEN('ZMĚNY ZP OSTATNÍ'!P66)&gt;0,UPPER(SUBSTITUTE('ZMĚNY ZP OSTATNÍ'!P66,CHAR(10),"")),"")</f>
        <v/>
      </c>
      <c r="Q35" s="116" t="str">
        <f>IF(LEN('ZMĚNY ZP OSTATNÍ'!Q66)&gt;0,UPPER(SUBSTITUTE('ZMĚNY ZP OSTATNÍ'!Q66,CHAR(10),"")),"")</f>
        <v/>
      </c>
      <c r="R35" s="116" t="str">
        <f>IF(LEN('ZMĚNY ZP OSTATNÍ'!R66)&gt;0,UPPER(SUBSTITUTE('ZMĚNY ZP OSTATNÍ'!R66,CHAR(10),"")),"")</f>
        <v/>
      </c>
      <c r="S35" s="116" t="str">
        <f>IF(LEN('ZMĚNY ZP OSTATNÍ'!S66)&gt;0,UPPER(SUBSTITUTE('ZMĚNY ZP OSTATNÍ'!S66,CHAR(10),"")),"")</f>
        <v/>
      </c>
      <c r="T35" s="117" t="str">
        <f>IF('ZMĚNY ZP OSTATNÍ'!T66="","",'ZMĚNY ZP OSTATNÍ'!T66)</f>
        <v/>
      </c>
      <c r="U35" s="116" t="str">
        <f>IF(LEN('ZMĚNY ZP OSTATNÍ'!U66)&gt;0,UPPER(SUBSTITUTE('ZMĚNY ZP OSTATNÍ'!U66,CHAR(10),"")),"")</f>
        <v/>
      </c>
      <c r="V35" s="116" t="str">
        <f>IF(LEN('ZMĚNY ZP OSTATNÍ'!V66)&gt;0,UPPER(SUBSTITUTE('ZMĚNY ZP OSTATNÍ'!V66,CHAR(10),"")),"")</f>
        <v/>
      </c>
      <c r="W35" s="116" t="str">
        <f>IF(LEN('ZMĚNY ZP OSTATNÍ'!W66)&gt;0,UPPER(SUBSTITUTE('ZMĚNY ZP OSTATNÍ'!W66,CHAR(10),"")),"")</f>
        <v/>
      </c>
      <c r="X35" s="116" t="str">
        <f>IF(LEN('ZMĚNY ZP OSTATNÍ'!X66)&gt;0,UPPER(SUBSTITUTE('ZMĚNY ZP OSTATNÍ'!X66,CHAR(10),"")),"")</f>
        <v/>
      </c>
      <c r="Y35" s="116" t="str">
        <f>IF(LEN('ZMĚNY ZP OSTATNÍ'!Y66)&gt;0,UPPER(SUBSTITUTE('ZMĚNY ZP OSTATNÍ'!Y66,CHAR(10),"")),"")</f>
        <v/>
      </c>
      <c r="Z35" s="116" t="str">
        <f>IF(LEN('ZMĚNY ZP OSTATNÍ'!Z66)&gt;0,UPPER(SUBSTITUTE('ZMĚNY ZP OSTATNÍ'!Z66,CHAR(10),"")),"")</f>
        <v/>
      </c>
      <c r="AA35" s="116" t="str">
        <f>IF(LEN('ZMĚNY ZP OSTATNÍ'!AA66)&gt;0,UPPER(SUBSTITUTE('ZMĚNY ZP OSTATNÍ'!AA66,CHAR(10),"")),"")</f>
        <v/>
      </c>
      <c r="AB35" s="116" t="str">
        <f>IF(LEN('ZMĚNY ZP OSTATNÍ'!AB66)&gt;0,UPPER(SUBSTITUTE('ZMĚNY ZP OSTATNÍ'!AB66,CHAR(10),"")),"")</f>
        <v/>
      </c>
      <c r="AC35" s="116" t="str">
        <f>IF(LEN('ZMĚNY ZP OSTATNÍ'!AC66)&gt;0,UPPER(SUBSTITUTE('ZMĚNY ZP OSTATNÍ'!AC66,CHAR(10),"")),"")</f>
        <v/>
      </c>
      <c r="AD35" s="116" t="str">
        <f>IF(LEN('ZMĚNY ZP OSTATNÍ'!AD66)&gt;0,UPPER(SUBSTITUTE('ZMĚNY ZP OSTATNÍ'!AD66,CHAR(10),"")),"")</f>
        <v/>
      </c>
      <c r="AE35" s="144" t="str">
        <f t="shared" si="6"/>
        <v/>
      </c>
      <c r="AF35" s="144" t="str">
        <f t="shared" si="6"/>
        <v/>
      </c>
      <c r="AG35" s="144" t="str">
        <f t="shared" si="6"/>
        <v/>
      </c>
      <c r="AH35" s="144" t="str">
        <f t="shared" si="6"/>
        <v/>
      </c>
      <c r="AI35" s="144" t="str">
        <f t="shared" si="6"/>
        <v/>
      </c>
      <c r="AJ35" s="144" t="str">
        <f t="shared" si="6"/>
        <v/>
      </c>
      <c r="AK35" s="144" t="str">
        <f t="shared" si="6"/>
        <v/>
      </c>
      <c r="AL35" s="144" t="str">
        <f t="shared" si="6"/>
        <v/>
      </c>
      <c r="AM35" s="144" t="str">
        <f t="shared" si="6"/>
        <v/>
      </c>
      <c r="AN35" s="144" t="str">
        <f t="shared" si="6"/>
        <v/>
      </c>
      <c r="AO35" s="144" t="str">
        <f t="shared" si="6"/>
        <v/>
      </c>
      <c r="AP35" s="144" t="str">
        <f t="shared" si="6"/>
        <v/>
      </c>
      <c r="AQ35" s="144" t="str">
        <f t="shared" si="6"/>
        <v/>
      </c>
      <c r="AR35" s="144" t="str">
        <f t="shared" si="6"/>
        <v/>
      </c>
      <c r="AS35" s="144" t="str">
        <f t="shared" si="6"/>
        <v/>
      </c>
      <c r="AT35" s="144" t="str">
        <f t="shared" si="5"/>
        <v/>
      </c>
      <c r="AU35" s="144" t="str">
        <f t="shared" si="5"/>
        <v/>
      </c>
      <c r="AV35" s="145" t="str">
        <f t="shared" si="5"/>
        <v/>
      </c>
      <c r="AW35" s="144" t="str">
        <f t="shared" si="7"/>
        <v/>
      </c>
      <c r="AX35" s="144" t="str">
        <f t="shared" si="7"/>
        <v/>
      </c>
      <c r="AY35" s="145" t="str">
        <f t="shared" si="7"/>
        <v/>
      </c>
      <c r="AZ35" s="144" t="str">
        <f t="shared" si="7"/>
        <v/>
      </c>
      <c r="BA35" s="144" t="str">
        <f t="shared" si="7"/>
        <v/>
      </c>
      <c r="BB35" s="144" t="str">
        <f t="shared" si="7"/>
        <v/>
      </c>
      <c r="BC35" s="144" t="str">
        <f t="shared" si="7"/>
        <v/>
      </c>
      <c r="BD35" s="144" t="str">
        <f t="shared" si="7"/>
        <v/>
      </c>
      <c r="BE35" s="144" t="str">
        <f t="shared" si="7"/>
        <v/>
      </c>
    </row>
    <row r="36" spans="1:57" x14ac:dyDescent="0.25">
      <c r="A36" s="55" t="str">
        <f t="shared" si="4"/>
        <v/>
      </c>
      <c r="B36" s="116" t="str">
        <f>IF(LEN('ZMĚNY ZP OSTATNÍ'!B68)&gt;0,UPPER(SUBSTITUTE('ZMĚNY ZP OSTATNÍ'!B68,CHAR(10),"")),"")</f>
        <v/>
      </c>
      <c r="C36" s="116" t="str">
        <f>IF(LEN('ZMĚNY ZP OSTATNÍ'!C68)&gt;0,SUBSTITUTE('ZMĚNY ZP OSTATNÍ'!C68,CHAR(10),""),"")</f>
        <v/>
      </c>
      <c r="D36" s="116" t="str">
        <f>IF(LEN('ZMĚNY ZP OSTATNÍ'!D68)&gt;0,UPPER(SUBSTITUTE('ZMĚNY ZP OSTATNÍ'!D68,CHAR(10),"")),"")</f>
        <v/>
      </c>
      <c r="E36" s="116" t="str">
        <f>IF(LEN('ZMĚNY ZP OSTATNÍ'!E68)&gt;0,UPPER(SUBSTITUTE('ZMĚNY ZP OSTATNÍ'!E68,CHAR(10),"")),"")</f>
        <v/>
      </c>
      <c r="F36" s="116" t="str">
        <f>IF(LEN('ZMĚNY ZP OSTATNÍ'!F68)&gt;0,UPPER(SUBSTITUTE('ZMĚNY ZP OSTATNÍ'!F68,CHAR(10),"")),"")</f>
        <v/>
      </c>
      <c r="G36" s="116" t="str">
        <f>IF(LEN('ZMĚNY ZP OSTATNÍ'!G68)&gt;0,UPPER(SUBSTITUTE('ZMĚNY ZP OSTATNÍ'!G68,CHAR(10),"")),"")</f>
        <v/>
      </c>
      <c r="H36" s="116" t="str">
        <f>IF(LEN('ZMĚNY ZP OSTATNÍ'!H68)&gt;0,UPPER(SUBSTITUTE('ZMĚNY ZP OSTATNÍ'!H68,CHAR(10),"")),"")</f>
        <v/>
      </c>
      <c r="I36" s="116" t="str">
        <f>IF(LEN('ZMĚNY ZP OSTATNÍ'!I68)&gt;0,UPPER(SUBSTITUTE('ZMĚNY ZP OSTATNÍ'!I68,CHAR(10),"")),"")</f>
        <v/>
      </c>
      <c r="J36" s="116" t="str">
        <f>IF(LEN('ZMĚNY ZP OSTATNÍ'!J68)&gt;0,UPPER(SUBSTITUTE('ZMĚNY ZP OSTATNÍ'!J68,CHAR(10),"")),"")</f>
        <v/>
      </c>
      <c r="K36" s="116" t="str">
        <f>IF(LEN('ZMĚNY ZP OSTATNÍ'!K68)&gt;0,UPPER(SUBSTITUTE('ZMĚNY ZP OSTATNÍ'!K68,CHAR(10),"")),"")</f>
        <v/>
      </c>
      <c r="L36" s="116" t="str">
        <f>IF(LEN('ZMĚNY ZP OSTATNÍ'!L68)&gt;0,UPPER(SUBSTITUTE('ZMĚNY ZP OSTATNÍ'!L68,CHAR(10),"")),"")</f>
        <v/>
      </c>
      <c r="M36" s="116" t="str">
        <f>IF(LEN('ZMĚNY ZP OSTATNÍ'!M68)&gt;0,UPPER(SUBSTITUTE('ZMĚNY ZP OSTATNÍ'!M68,CHAR(10),"")),"")</f>
        <v/>
      </c>
      <c r="N36" s="116" t="str">
        <f>IF(LEN('ZMĚNY ZP OSTATNÍ'!N68)&gt;0,UPPER(SUBSTITUTE('ZMĚNY ZP OSTATNÍ'!N68,CHAR(10),"")),"")</f>
        <v/>
      </c>
      <c r="O36" s="116" t="str">
        <f>IF(LEN('ZMĚNY ZP OSTATNÍ'!O68)&gt;0,UPPER(SUBSTITUTE('ZMĚNY ZP OSTATNÍ'!O68,CHAR(10),"")),"")</f>
        <v/>
      </c>
      <c r="P36" s="116" t="str">
        <f>IF(LEN('ZMĚNY ZP OSTATNÍ'!P68)&gt;0,UPPER(SUBSTITUTE('ZMĚNY ZP OSTATNÍ'!P68,CHAR(10),"")),"")</f>
        <v/>
      </c>
      <c r="Q36" s="116" t="str">
        <f>IF(LEN('ZMĚNY ZP OSTATNÍ'!Q68)&gt;0,UPPER(SUBSTITUTE('ZMĚNY ZP OSTATNÍ'!Q68,CHAR(10),"")),"")</f>
        <v/>
      </c>
      <c r="R36" s="116" t="str">
        <f>IF(LEN('ZMĚNY ZP OSTATNÍ'!R68)&gt;0,UPPER(SUBSTITUTE('ZMĚNY ZP OSTATNÍ'!R68,CHAR(10),"")),"")</f>
        <v/>
      </c>
      <c r="S36" s="116" t="str">
        <f>IF(LEN('ZMĚNY ZP OSTATNÍ'!S68)&gt;0,UPPER(SUBSTITUTE('ZMĚNY ZP OSTATNÍ'!S68,CHAR(10),"")),"")</f>
        <v/>
      </c>
      <c r="T36" s="117" t="str">
        <f>IF('ZMĚNY ZP OSTATNÍ'!T68="","",'ZMĚNY ZP OSTATNÍ'!T68)</f>
        <v/>
      </c>
      <c r="U36" s="116" t="str">
        <f>IF(LEN('ZMĚNY ZP OSTATNÍ'!U68)&gt;0,UPPER(SUBSTITUTE('ZMĚNY ZP OSTATNÍ'!U68,CHAR(10),"")),"")</f>
        <v/>
      </c>
      <c r="V36" s="116" t="str">
        <f>IF(LEN('ZMĚNY ZP OSTATNÍ'!V68)&gt;0,UPPER(SUBSTITUTE('ZMĚNY ZP OSTATNÍ'!V68,CHAR(10),"")),"")</f>
        <v/>
      </c>
      <c r="W36" s="116" t="str">
        <f>IF(LEN('ZMĚNY ZP OSTATNÍ'!W68)&gt;0,UPPER(SUBSTITUTE('ZMĚNY ZP OSTATNÍ'!W68,CHAR(10),"")),"")</f>
        <v/>
      </c>
      <c r="X36" s="116" t="str">
        <f>IF(LEN('ZMĚNY ZP OSTATNÍ'!X68)&gt;0,UPPER(SUBSTITUTE('ZMĚNY ZP OSTATNÍ'!X68,CHAR(10),"")),"")</f>
        <v/>
      </c>
      <c r="Y36" s="116" t="str">
        <f>IF(LEN('ZMĚNY ZP OSTATNÍ'!Y68)&gt;0,UPPER(SUBSTITUTE('ZMĚNY ZP OSTATNÍ'!Y68,CHAR(10),"")),"")</f>
        <v/>
      </c>
      <c r="Z36" s="116" t="str">
        <f>IF(LEN('ZMĚNY ZP OSTATNÍ'!Z68)&gt;0,UPPER(SUBSTITUTE('ZMĚNY ZP OSTATNÍ'!Z68,CHAR(10),"")),"")</f>
        <v/>
      </c>
      <c r="AA36" s="116" t="str">
        <f>IF(LEN('ZMĚNY ZP OSTATNÍ'!AA68)&gt;0,UPPER(SUBSTITUTE('ZMĚNY ZP OSTATNÍ'!AA68,CHAR(10),"")),"")</f>
        <v/>
      </c>
      <c r="AB36" s="116" t="str">
        <f>IF(LEN('ZMĚNY ZP OSTATNÍ'!AB68)&gt;0,UPPER(SUBSTITUTE('ZMĚNY ZP OSTATNÍ'!AB68,CHAR(10),"")),"")</f>
        <v/>
      </c>
      <c r="AC36" s="116" t="str">
        <f>IF(LEN('ZMĚNY ZP OSTATNÍ'!AC68)&gt;0,UPPER(SUBSTITUTE('ZMĚNY ZP OSTATNÍ'!AC68,CHAR(10),"")),"")</f>
        <v/>
      </c>
      <c r="AD36" s="116" t="str">
        <f>IF(LEN('ZMĚNY ZP OSTATNÍ'!AD68)&gt;0,UPPER(SUBSTITUTE('ZMĚNY ZP OSTATNÍ'!AD68,CHAR(10),"")),"")</f>
        <v/>
      </c>
      <c r="AE36" s="144" t="str">
        <f t="shared" si="6"/>
        <v/>
      </c>
      <c r="AF36" s="144" t="str">
        <f t="shared" si="6"/>
        <v/>
      </c>
      <c r="AG36" s="144" t="str">
        <f t="shared" si="6"/>
        <v/>
      </c>
      <c r="AH36" s="144" t="str">
        <f t="shared" si="6"/>
        <v/>
      </c>
      <c r="AI36" s="144" t="str">
        <f t="shared" si="6"/>
        <v/>
      </c>
      <c r="AJ36" s="144" t="str">
        <f t="shared" si="6"/>
        <v/>
      </c>
      <c r="AK36" s="144" t="str">
        <f t="shared" si="6"/>
        <v/>
      </c>
      <c r="AL36" s="144" t="str">
        <f t="shared" si="6"/>
        <v/>
      </c>
      <c r="AM36" s="144" t="str">
        <f t="shared" si="6"/>
        <v/>
      </c>
      <c r="AN36" s="144" t="str">
        <f t="shared" si="6"/>
        <v/>
      </c>
      <c r="AO36" s="144" t="str">
        <f t="shared" si="6"/>
        <v/>
      </c>
      <c r="AP36" s="144" t="str">
        <f t="shared" si="6"/>
        <v/>
      </c>
      <c r="AQ36" s="144" t="str">
        <f t="shared" si="6"/>
        <v/>
      </c>
      <c r="AR36" s="144" t="str">
        <f t="shared" si="6"/>
        <v/>
      </c>
      <c r="AS36" s="144" t="str">
        <f t="shared" si="6"/>
        <v/>
      </c>
      <c r="AT36" s="144" t="str">
        <f t="shared" si="5"/>
        <v/>
      </c>
      <c r="AU36" s="144" t="str">
        <f t="shared" si="5"/>
        <v/>
      </c>
      <c r="AV36" s="145" t="str">
        <f t="shared" si="5"/>
        <v/>
      </c>
      <c r="AW36" s="144" t="str">
        <f t="shared" si="7"/>
        <v/>
      </c>
      <c r="AX36" s="144" t="str">
        <f t="shared" si="7"/>
        <v/>
      </c>
      <c r="AY36" s="145" t="str">
        <f t="shared" si="7"/>
        <v/>
      </c>
      <c r="AZ36" s="144" t="str">
        <f t="shared" si="7"/>
        <v/>
      </c>
      <c r="BA36" s="144" t="str">
        <f t="shared" si="7"/>
        <v/>
      </c>
      <c r="BB36" s="144" t="str">
        <f t="shared" si="7"/>
        <v/>
      </c>
      <c r="BC36" s="144" t="str">
        <f t="shared" si="7"/>
        <v/>
      </c>
      <c r="BD36" s="144" t="str">
        <f t="shared" si="7"/>
        <v/>
      </c>
      <c r="BE36" s="144" t="str">
        <f t="shared" si="7"/>
        <v/>
      </c>
    </row>
    <row r="37" spans="1:57" x14ac:dyDescent="0.25">
      <c r="A37" s="55" t="str">
        <f t="shared" si="4"/>
        <v/>
      </c>
      <c r="B37" s="116" t="str">
        <f>IF(LEN('ZMĚNY ZP OSTATNÍ'!B70)&gt;0,UPPER(SUBSTITUTE('ZMĚNY ZP OSTATNÍ'!B70,CHAR(10),"")),"")</f>
        <v/>
      </c>
      <c r="C37" s="116" t="str">
        <f>IF(LEN('ZMĚNY ZP OSTATNÍ'!C70)&gt;0,SUBSTITUTE('ZMĚNY ZP OSTATNÍ'!C70,CHAR(10),""),"")</f>
        <v/>
      </c>
      <c r="D37" s="116" t="str">
        <f>IF(LEN('ZMĚNY ZP OSTATNÍ'!D70)&gt;0,UPPER(SUBSTITUTE('ZMĚNY ZP OSTATNÍ'!D70,CHAR(10),"")),"")</f>
        <v/>
      </c>
      <c r="E37" s="116" t="str">
        <f>IF(LEN('ZMĚNY ZP OSTATNÍ'!E70)&gt;0,UPPER(SUBSTITUTE('ZMĚNY ZP OSTATNÍ'!E70,CHAR(10),"")),"")</f>
        <v/>
      </c>
      <c r="F37" s="116" t="str">
        <f>IF(LEN('ZMĚNY ZP OSTATNÍ'!F70)&gt;0,UPPER(SUBSTITUTE('ZMĚNY ZP OSTATNÍ'!F70,CHAR(10),"")),"")</f>
        <v/>
      </c>
      <c r="G37" s="116" t="str">
        <f>IF(LEN('ZMĚNY ZP OSTATNÍ'!G70)&gt;0,UPPER(SUBSTITUTE('ZMĚNY ZP OSTATNÍ'!G70,CHAR(10),"")),"")</f>
        <v/>
      </c>
      <c r="H37" s="116" t="str">
        <f>IF(LEN('ZMĚNY ZP OSTATNÍ'!H70)&gt;0,UPPER(SUBSTITUTE('ZMĚNY ZP OSTATNÍ'!H70,CHAR(10),"")),"")</f>
        <v/>
      </c>
      <c r="I37" s="116" t="str">
        <f>IF(LEN('ZMĚNY ZP OSTATNÍ'!I70)&gt;0,UPPER(SUBSTITUTE('ZMĚNY ZP OSTATNÍ'!I70,CHAR(10),"")),"")</f>
        <v/>
      </c>
      <c r="J37" s="116" t="str">
        <f>IF(LEN('ZMĚNY ZP OSTATNÍ'!J70)&gt;0,UPPER(SUBSTITUTE('ZMĚNY ZP OSTATNÍ'!J70,CHAR(10),"")),"")</f>
        <v/>
      </c>
      <c r="K37" s="116" t="str">
        <f>IF(LEN('ZMĚNY ZP OSTATNÍ'!K70)&gt;0,UPPER(SUBSTITUTE('ZMĚNY ZP OSTATNÍ'!K70,CHAR(10),"")),"")</f>
        <v/>
      </c>
      <c r="L37" s="116" t="str">
        <f>IF(LEN('ZMĚNY ZP OSTATNÍ'!L70)&gt;0,UPPER(SUBSTITUTE('ZMĚNY ZP OSTATNÍ'!L70,CHAR(10),"")),"")</f>
        <v/>
      </c>
      <c r="M37" s="116" t="str">
        <f>IF(LEN('ZMĚNY ZP OSTATNÍ'!M70)&gt;0,UPPER(SUBSTITUTE('ZMĚNY ZP OSTATNÍ'!M70,CHAR(10),"")),"")</f>
        <v/>
      </c>
      <c r="N37" s="116" t="str">
        <f>IF(LEN('ZMĚNY ZP OSTATNÍ'!N70)&gt;0,UPPER(SUBSTITUTE('ZMĚNY ZP OSTATNÍ'!N70,CHAR(10),"")),"")</f>
        <v/>
      </c>
      <c r="O37" s="116" t="str">
        <f>IF(LEN('ZMĚNY ZP OSTATNÍ'!O70)&gt;0,UPPER(SUBSTITUTE('ZMĚNY ZP OSTATNÍ'!O70,CHAR(10),"")),"")</f>
        <v/>
      </c>
      <c r="P37" s="116" t="str">
        <f>IF(LEN('ZMĚNY ZP OSTATNÍ'!P70)&gt;0,UPPER(SUBSTITUTE('ZMĚNY ZP OSTATNÍ'!P70,CHAR(10),"")),"")</f>
        <v/>
      </c>
      <c r="Q37" s="116" t="str">
        <f>IF(LEN('ZMĚNY ZP OSTATNÍ'!Q70)&gt;0,UPPER(SUBSTITUTE('ZMĚNY ZP OSTATNÍ'!Q70,CHAR(10),"")),"")</f>
        <v/>
      </c>
      <c r="R37" s="116" t="str">
        <f>IF(LEN('ZMĚNY ZP OSTATNÍ'!R70)&gt;0,UPPER(SUBSTITUTE('ZMĚNY ZP OSTATNÍ'!R70,CHAR(10),"")),"")</f>
        <v/>
      </c>
      <c r="S37" s="116" t="str">
        <f>IF(LEN('ZMĚNY ZP OSTATNÍ'!S70)&gt;0,UPPER(SUBSTITUTE('ZMĚNY ZP OSTATNÍ'!S70,CHAR(10),"")),"")</f>
        <v/>
      </c>
      <c r="T37" s="117" t="str">
        <f>IF('ZMĚNY ZP OSTATNÍ'!T70="","",'ZMĚNY ZP OSTATNÍ'!T70)</f>
        <v/>
      </c>
      <c r="U37" s="116" t="str">
        <f>IF(LEN('ZMĚNY ZP OSTATNÍ'!U70)&gt;0,UPPER(SUBSTITUTE('ZMĚNY ZP OSTATNÍ'!U70,CHAR(10),"")),"")</f>
        <v/>
      </c>
      <c r="V37" s="116" t="str">
        <f>IF(LEN('ZMĚNY ZP OSTATNÍ'!V70)&gt;0,UPPER(SUBSTITUTE('ZMĚNY ZP OSTATNÍ'!V70,CHAR(10),"")),"")</f>
        <v/>
      </c>
      <c r="W37" s="116" t="str">
        <f>IF(LEN('ZMĚNY ZP OSTATNÍ'!W70)&gt;0,UPPER(SUBSTITUTE('ZMĚNY ZP OSTATNÍ'!W70,CHAR(10),"")),"")</f>
        <v/>
      </c>
      <c r="X37" s="116" t="str">
        <f>IF(LEN('ZMĚNY ZP OSTATNÍ'!X70)&gt;0,UPPER(SUBSTITUTE('ZMĚNY ZP OSTATNÍ'!X70,CHAR(10),"")),"")</f>
        <v/>
      </c>
      <c r="Y37" s="116" t="str">
        <f>IF(LEN('ZMĚNY ZP OSTATNÍ'!Y70)&gt;0,UPPER(SUBSTITUTE('ZMĚNY ZP OSTATNÍ'!Y70,CHAR(10),"")),"")</f>
        <v/>
      </c>
      <c r="Z37" s="116" t="str">
        <f>IF(LEN('ZMĚNY ZP OSTATNÍ'!Z70)&gt;0,UPPER(SUBSTITUTE('ZMĚNY ZP OSTATNÍ'!Z70,CHAR(10),"")),"")</f>
        <v/>
      </c>
      <c r="AA37" s="116" t="str">
        <f>IF(LEN('ZMĚNY ZP OSTATNÍ'!AA70)&gt;0,UPPER(SUBSTITUTE('ZMĚNY ZP OSTATNÍ'!AA70,CHAR(10),"")),"")</f>
        <v/>
      </c>
      <c r="AB37" s="116" t="str">
        <f>IF(LEN('ZMĚNY ZP OSTATNÍ'!AB70)&gt;0,UPPER(SUBSTITUTE('ZMĚNY ZP OSTATNÍ'!AB70,CHAR(10),"")),"")</f>
        <v/>
      </c>
      <c r="AC37" s="116" t="str">
        <f>IF(LEN('ZMĚNY ZP OSTATNÍ'!AC70)&gt;0,UPPER(SUBSTITUTE('ZMĚNY ZP OSTATNÍ'!AC70,CHAR(10),"")),"")</f>
        <v/>
      </c>
      <c r="AD37" s="116" t="str">
        <f>IF(LEN('ZMĚNY ZP OSTATNÍ'!AD70)&gt;0,UPPER(SUBSTITUTE('ZMĚNY ZP OSTATNÍ'!AD70,CHAR(10),"")),"")</f>
        <v/>
      </c>
      <c r="AE37" s="144" t="str">
        <f t="shared" si="6"/>
        <v/>
      </c>
      <c r="AF37" s="144" t="str">
        <f t="shared" si="6"/>
        <v/>
      </c>
      <c r="AG37" s="144" t="str">
        <f t="shared" si="6"/>
        <v/>
      </c>
      <c r="AH37" s="144" t="str">
        <f t="shared" si="6"/>
        <v/>
      </c>
      <c r="AI37" s="144" t="str">
        <f t="shared" si="6"/>
        <v/>
      </c>
      <c r="AJ37" s="144" t="str">
        <f t="shared" si="6"/>
        <v/>
      </c>
      <c r="AK37" s="144" t="str">
        <f t="shared" si="6"/>
        <v/>
      </c>
      <c r="AL37" s="144" t="str">
        <f t="shared" si="6"/>
        <v/>
      </c>
      <c r="AM37" s="144" t="str">
        <f t="shared" si="6"/>
        <v/>
      </c>
      <c r="AN37" s="144" t="str">
        <f t="shared" si="6"/>
        <v/>
      </c>
      <c r="AO37" s="144" t="str">
        <f t="shared" si="6"/>
        <v/>
      </c>
      <c r="AP37" s="144" t="str">
        <f t="shared" si="6"/>
        <v/>
      </c>
      <c r="AQ37" s="144" t="str">
        <f t="shared" si="6"/>
        <v/>
      </c>
      <c r="AR37" s="144" t="str">
        <f t="shared" si="6"/>
        <v/>
      </c>
      <c r="AS37" s="144" t="str">
        <f t="shared" si="6"/>
        <v/>
      </c>
      <c r="AT37" s="144" t="str">
        <f t="shared" si="5"/>
        <v/>
      </c>
      <c r="AU37" s="144" t="str">
        <f t="shared" si="5"/>
        <v/>
      </c>
      <c r="AV37" s="145" t="str">
        <f t="shared" si="5"/>
        <v/>
      </c>
      <c r="AW37" s="144" t="str">
        <f t="shared" si="7"/>
        <v/>
      </c>
      <c r="AX37" s="144" t="str">
        <f t="shared" si="7"/>
        <v/>
      </c>
      <c r="AY37" s="145" t="str">
        <f t="shared" si="7"/>
        <v/>
      </c>
      <c r="AZ37" s="144" t="str">
        <f t="shared" si="7"/>
        <v/>
      </c>
      <c r="BA37" s="144" t="str">
        <f t="shared" si="7"/>
        <v/>
      </c>
      <c r="BB37" s="144" t="str">
        <f t="shared" si="7"/>
        <v/>
      </c>
      <c r="BC37" s="144" t="str">
        <f t="shared" si="7"/>
        <v/>
      </c>
      <c r="BD37" s="144" t="str">
        <f t="shared" si="7"/>
        <v/>
      </c>
      <c r="BE37" s="144" t="str">
        <f t="shared" si="7"/>
        <v/>
      </c>
    </row>
    <row r="38" spans="1:57" x14ac:dyDescent="0.25">
      <c r="A38" s="55" t="str">
        <f t="shared" si="4"/>
        <v/>
      </c>
      <c r="B38" s="116" t="str">
        <f>IF(LEN('ZMĚNY ZP OSTATNÍ'!B72)&gt;0,UPPER(SUBSTITUTE('ZMĚNY ZP OSTATNÍ'!B72,CHAR(10),"")),"")</f>
        <v/>
      </c>
      <c r="C38" s="116" t="str">
        <f>IF(LEN('ZMĚNY ZP OSTATNÍ'!C72)&gt;0,SUBSTITUTE('ZMĚNY ZP OSTATNÍ'!C72,CHAR(10),""),"")</f>
        <v/>
      </c>
      <c r="D38" s="116" t="str">
        <f>IF(LEN('ZMĚNY ZP OSTATNÍ'!D72)&gt;0,UPPER(SUBSTITUTE('ZMĚNY ZP OSTATNÍ'!D72,CHAR(10),"")),"")</f>
        <v/>
      </c>
      <c r="E38" s="116" t="str">
        <f>IF(LEN('ZMĚNY ZP OSTATNÍ'!E72)&gt;0,UPPER(SUBSTITUTE('ZMĚNY ZP OSTATNÍ'!E72,CHAR(10),"")),"")</f>
        <v/>
      </c>
      <c r="F38" s="116" t="str">
        <f>IF(LEN('ZMĚNY ZP OSTATNÍ'!F72)&gt;0,UPPER(SUBSTITUTE('ZMĚNY ZP OSTATNÍ'!F72,CHAR(10),"")),"")</f>
        <v/>
      </c>
      <c r="G38" s="116" t="str">
        <f>IF(LEN('ZMĚNY ZP OSTATNÍ'!G72)&gt;0,UPPER(SUBSTITUTE('ZMĚNY ZP OSTATNÍ'!G72,CHAR(10),"")),"")</f>
        <v/>
      </c>
      <c r="H38" s="116" t="str">
        <f>IF(LEN('ZMĚNY ZP OSTATNÍ'!H72)&gt;0,UPPER(SUBSTITUTE('ZMĚNY ZP OSTATNÍ'!H72,CHAR(10),"")),"")</f>
        <v/>
      </c>
      <c r="I38" s="116" t="str">
        <f>IF(LEN('ZMĚNY ZP OSTATNÍ'!I72)&gt;0,UPPER(SUBSTITUTE('ZMĚNY ZP OSTATNÍ'!I72,CHAR(10),"")),"")</f>
        <v/>
      </c>
      <c r="J38" s="116" t="str">
        <f>IF(LEN('ZMĚNY ZP OSTATNÍ'!J72)&gt;0,UPPER(SUBSTITUTE('ZMĚNY ZP OSTATNÍ'!J72,CHAR(10),"")),"")</f>
        <v/>
      </c>
      <c r="K38" s="116" t="str">
        <f>IF(LEN('ZMĚNY ZP OSTATNÍ'!K72)&gt;0,UPPER(SUBSTITUTE('ZMĚNY ZP OSTATNÍ'!K72,CHAR(10),"")),"")</f>
        <v/>
      </c>
      <c r="L38" s="116" t="str">
        <f>IF(LEN('ZMĚNY ZP OSTATNÍ'!L72)&gt;0,UPPER(SUBSTITUTE('ZMĚNY ZP OSTATNÍ'!L72,CHAR(10),"")),"")</f>
        <v/>
      </c>
      <c r="M38" s="116" t="str">
        <f>IF(LEN('ZMĚNY ZP OSTATNÍ'!M72)&gt;0,UPPER(SUBSTITUTE('ZMĚNY ZP OSTATNÍ'!M72,CHAR(10),"")),"")</f>
        <v/>
      </c>
      <c r="N38" s="116" t="str">
        <f>IF(LEN('ZMĚNY ZP OSTATNÍ'!N72)&gt;0,UPPER(SUBSTITUTE('ZMĚNY ZP OSTATNÍ'!N72,CHAR(10),"")),"")</f>
        <v/>
      </c>
      <c r="O38" s="116" t="str">
        <f>IF(LEN('ZMĚNY ZP OSTATNÍ'!O72)&gt;0,UPPER(SUBSTITUTE('ZMĚNY ZP OSTATNÍ'!O72,CHAR(10),"")),"")</f>
        <v/>
      </c>
      <c r="P38" s="116" t="str">
        <f>IF(LEN('ZMĚNY ZP OSTATNÍ'!P72)&gt;0,UPPER(SUBSTITUTE('ZMĚNY ZP OSTATNÍ'!P72,CHAR(10),"")),"")</f>
        <v/>
      </c>
      <c r="Q38" s="116" t="str">
        <f>IF(LEN('ZMĚNY ZP OSTATNÍ'!Q72)&gt;0,UPPER(SUBSTITUTE('ZMĚNY ZP OSTATNÍ'!Q72,CHAR(10),"")),"")</f>
        <v/>
      </c>
      <c r="R38" s="116" t="str">
        <f>IF(LEN('ZMĚNY ZP OSTATNÍ'!R72)&gt;0,UPPER(SUBSTITUTE('ZMĚNY ZP OSTATNÍ'!R72,CHAR(10),"")),"")</f>
        <v/>
      </c>
      <c r="S38" s="116" t="str">
        <f>IF(LEN('ZMĚNY ZP OSTATNÍ'!S72)&gt;0,UPPER(SUBSTITUTE('ZMĚNY ZP OSTATNÍ'!S72,CHAR(10),"")),"")</f>
        <v/>
      </c>
      <c r="T38" s="117" t="str">
        <f>IF('ZMĚNY ZP OSTATNÍ'!T72="","",'ZMĚNY ZP OSTATNÍ'!T72)</f>
        <v/>
      </c>
      <c r="U38" s="116" t="str">
        <f>IF(LEN('ZMĚNY ZP OSTATNÍ'!U72)&gt;0,UPPER(SUBSTITUTE('ZMĚNY ZP OSTATNÍ'!U72,CHAR(10),"")),"")</f>
        <v/>
      </c>
      <c r="V38" s="116" t="str">
        <f>IF(LEN('ZMĚNY ZP OSTATNÍ'!V72)&gt;0,UPPER(SUBSTITUTE('ZMĚNY ZP OSTATNÍ'!V72,CHAR(10),"")),"")</f>
        <v/>
      </c>
      <c r="W38" s="116" t="str">
        <f>IF(LEN('ZMĚNY ZP OSTATNÍ'!W72)&gt;0,UPPER(SUBSTITUTE('ZMĚNY ZP OSTATNÍ'!W72,CHAR(10),"")),"")</f>
        <v/>
      </c>
      <c r="X38" s="116" t="str">
        <f>IF(LEN('ZMĚNY ZP OSTATNÍ'!X72)&gt;0,UPPER(SUBSTITUTE('ZMĚNY ZP OSTATNÍ'!X72,CHAR(10),"")),"")</f>
        <v/>
      </c>
      <c r="Y38" s="116" t="str">
        <f>IF(LEN('ZMĚNY ZP OSTATNÍ'!Y72)&gt;0,UPPER(SUBSTITUTE('ZMĚNY ZP OSTATNÍ'!Y72,CHAR(10),"")),"")</f>
        <v/>
      </c>
      <c r="Z38" s="116" t="str">
        <f>IF(LEN('ZMĚNY ZP OSTATNÍ'!Z72)&gt;0,UPPER(SUBSTITUTE('ZMĚNY ZP OSTATNÍ'!Z72,CHAR(10),"")),"")</f>
        <v/>
      </c>
      <c r="AA38" s="116" t="str">
        <f>IF(LEN('ZMĚNY ZP OSTATNÍ'!AA72)&gt;0,UPPER(SUBSTITUTE('ZMĚNY ZP OSTATNÍ'!AA72,CHAR(10),"")),"")</f>
        <v/>
      </c>
      <c r="AB38" s="116" t="str">
        <f>IF(LEN('ZMĚNY ZP OSTATNÍ'!AB72)&gt;0,UPPER(SUBSTITUTE('ZMĚNY ZP OSTATNÍ'!AB72,CHAR(10),"")),"")</f>
        <v/>
      </c>
      <c r="AC38" s="116" t="str">
        <f>IF(LEN('ZMĚNY ZP OSTATNÍ'!AC72)&gt;0,UPPER(SUBSTITUTE('ZMĚNY ZP OSTATNÍ'!AC72,CHAR(10),"")),"")</f>
        <v/>
      </c>
      <c r="AD38" s="116" t="str">
        <f>IF(LEN('ZMĚNY ZP OSTATNÍ'!AD72)&gt;0,UPPER(SUBSTITUTE('ZMĚNY ZP OSTATNÍ'!AD72,CHAR(10),"")),"")</f>
        <v/>
      </c>
      <c r="AE38" s="144" t="str">
        <f t="shared" ref="AE38:AS53" si="8">MID(_xlfn.IFNA(HLOOKUP(AE$3&amp;"*",$U38:$AD38,1,0),""),LEN(AE$3)+4,100000)</f>
        <v/>
      </c>
      <c r="AF38" s="144" t="str">
        <f t="shared" si="8"/>
        <v/>
      </c>
      <c r="AG38" s="144" t="str">
        <f t="shared" si="8"/>
        <v/>
      </c>
      <c r="AH38" s="144" t="str">
        <f t="shared" si="8"/>
        <v/>
      </c>
      <c r="AI38" s="144" t="str">
        <f t="shared" si="8"/>
        <v/>
      </c>
      <c r="AJ38" s="144" t="str">
        <f t="shared" si="8"/>
        <v/>
      </c>
      <c r="AK38" s="144" t="str">
        <f t="shared" si="8"/>
        <v/>
      </c>
      <c r="AL38" s="144" t="str">
        <f t="shared" si="8"/>
        <v/>
      </c>
      <c r="AM38" s="144" t="str">
        <f t="shared" si="8"/>
        <v/>
      </c>
      <c r="AN38" s="144" t="str">
        <f t="shared" si="8"/>
        <v/>
      </c>
      <c r="AO38" s="144" t="str">
        <f t="shared" si="8"/>
        <v/>
      </c>
      <c r="AP38" s="144" t="str">
        <f t="shared" si="8"/>
        <v/>
      </c>
      <c r="AQ38" s="144" t="str">
        <f t="shared" si="8"/>
        <v/>
      </c>
      <c r="AR38" s="144" t="str">
        <f t="shared" si="8"/>
        <v/>
      </c>
      <c r="AS38" s="144" t="str">
        <f t="shared" si="8"/>
        <v/>
      </c>
      <c r="AT38" s="144" t="str">
        <f t="shared" si="5"/>
        <v/>
      </c>
      <c r="AU38" s="144" t="str">
        <f t="shared" si="5"/>
        <v/>
      </c>
      <c r="AV38" s="145" t="str">
        <f t="shared" si="5"/>
        <v/>
      </c>
      <c r="AW38" s="144" t="str">
        <f t="shared" si="7"/>
        <v/>
      </c>
      <c r="AX38" s="144" t="str">
        <f t="shared" si="7"/>
        <v/>
      </c>
      <c r="AY38" s="145" t="str">
        <f t="shared" si="7"/>
        <v/>
      </c>
      <c r="AZ38" s="144" t="str">
        <f t="shared" si="7"/>
        <v/>
      </c>
      <c r="BA38" s="144" t="str">
        <f t="shared" si="7"/>
        <v/>
      </c>
      <c r="BB38" s="144" t="str">
        <f t="shared" si="7"/>
        <v/>
      </c>
      <c r="BC38" s="144" t="str">
        <f t="shared" si="7"/>
        <v/>
      </c>
      <c r="BD38" s="144" t="str">
        <f t="shared" si="7"/>
        <v/>
      </c>
      <c r="BE38" s="144" t="str">
        <f t="shared" si="7"/>
        <v/>
      </c>
    </row>
    <row r="39" spans="1:57" x14ac:dyDescent="0.25">
      <c r="A39" s="55" t="str">
        <f t="shared" si="4"/>
        <v/>
      </c>
      <c r="B39" s="116" t="str">
        <f>IF(LEN('ZMĚNY ZP OSTATNÍ'!B74)&gt;0,UPPER(SUBSTITUTE('ZMĚNY ZP OSTATNÍ'!B74,CHAR(10),"")),"")</f>
        <v/>
      </c>
      <c r="C39" s="116" t="str">
        <f>IF(LEN('ZMĚNY ZP OSTATNÍ'!C74)&gt;0,SUBSTITUTE('ZMĚNY ZP OSTATNÍ'!C74,CHAR(10),""),"")</f>
        <v/>
      </c>
      <c r="D39" s="116" t="str">
        <f>IF(LEN('ZMĚNY ZP OSTATNÍ'!D74)&gt;0,UPPER(SUBSTITUTE('ZMĚNY ZP OSTATNÍ'!D74,CHAR(10),"")),"")</f>
        <v/>
      </c>
      <c r="E39" s="116" t="str">
        <f>IF(LEN('ZMĚNY ZP OSTATNÍ'!E74)&gt;0,UPPER(SUBSTITUTE('ZMĚNY ZP OSTATNÍ'!E74,CHAR(10),"")),"")</f>
        <v/>
      </c>
      <c r="F39" s="116" t="str">
        <f>IF(LEN('ZMĚNY ZP OSTATNÍ'!F74)&gt;0,UPPER(SUBSTITUTE('ZMĚNY ZP OSTATNÍ'!F74,CHAR(10),"")),"")</f>
        <v/>
      </c>
      <c r="G39" s="116" t="str">
        <f>IF(LEN('ZMĚNY ZP OSTATNÍ'!G74)&gt;0,UPPER(SUBSTITUTE('ZMĚNY ZP OSTATNÍ'!G74,CHAR(10),"")),"")</f>
        <v/>
      </c>
      <c r="H39" s="116" t="str">
        <f>IF(LEN('ZMĚNY ZP OSTATNÍ'!H74)&gt;0,UPPER(SUBSTITUTE('ZMĚNY ZP OSTATNÍ'!H74,CHAR(10),"")),"")</f>
        <v/>
      </c>
      <c r="I39" s="116" t="str">
        <f>IF(LEN('ZMĚNY ZP OSTATNÍ'!I74)&gt;0,UPPER(SUBSTITUTE('ZMĚNY ZP OSTATNÍ'!I74,CHAR(10),"")),"")</f>
        <v/>
      </c>
      <c r="J39" s="116" t="str">
        <f>IF(LEN('ZMĚNY ZP OSTATNÍ'!J74)&gt;0,UPPER(SUBSTITUTE('ZMĚNY ZP OSTATNÍ'!J74,CHAR(10),"")),"")</f>
        <v/>
      </c>
      <c r="K39" s="116" t="str">
        <f>IF(LEN('ZMĚNY ZP OSTATNÍ'!K74)&gt;0,UPPER(SUBSTITUTE('ZMĚNY ZP OSTATNÍ'!K74,CHAR(10),"")),"")</f>
        <v/>
      </c>
      <c r="L39" s="116" t="str">
        <f>IF(LEN('ZMĚNY ZP OSTATNÍ'!L74)&gt;0,UPPER(SUBSTITUTE('ZMĚNY ZP OSTATNÍ'!L74,CHAR(10),"")),"")</f>
        <v/>
      </c>
      <c r="M39" s="116" t="str">
        <f>IF(LEN('ZMĚNY ZP OSTATNÍ'!M74)&gt;0,UPPER(SUBSTITUTE('ZMĚNY ZP OSTATNÍ'!M74,CHAR(10),"")),"")</f>
        <v/>
      </c>
      <c r="N39" s="116" t="str">
        <f>IF(LEN('ZMĚNY ZP OSTATNÍ'!N74)&gt;0,UPPER(SUBSTITUTE('ZMĚNY ZP OSTATNÍ'!N74,CHAR(10),"")),"")</f>
        <v/>
      </c>
      <c r="O39" s="116" t="str">
        <f>IF(LEN('ZMĚNY ZP OSTATNÍ'!O74)&gt;0,UPPER(SUBSTITUTE('ZMĚNY ZP OSTATNÍ'!O74,CHAR(10),"")),"")</f>
        <v/>
      </c>
      <c r="P39" s="116" t="str">
        <f>IF(LEN('ZMĚNY ZP OSTATNÍ'!P74)&gt;0,UPPER(SUBSTITUTE('ZMĚNY ZP OSTATNÍ'!P74,CHAR(10),"")),"")</f>
        <v/>
      </c>
      <c r="Q39" s="116" t="str">
        <f>IF(LEN('ZMĚNY ZP OSTATNÍ'!Q74)&gt;0,UPPER(SUBSTITUTE('ZMĚNY ZP OSTATNÍ'!Q74,CHAR(10),"")),"")</f>
        <v/>
      </c>
      <c r="R39" s="116" t="str">
        <f>IF(LEN('ZMĚNY ZP OSTATNÍ'!R74)&gt;0,UPPER(SUBSTITUTE('ZMĚNY ZP OSTATNÍ'!R74,CHAR(10),"")),"")</f>
        <v/>
      </c>
      <c r="S39" s="116" t="str">
        <f>IF(LEN('ZMĚNY ZP OSTATNÍ'!S74)&gt;0,UPPER(SUBSTITUTE('ZMĚNY ZP OSTATNÍ'!S74,CHAR(10),"")),"")</f>
        <v/>
      </c>
      <c r="T39" s="117" t="str">
        <f>IF('ZMĚNY ZP OSTATNÍ'!T74="","",'ZMĚNY ZP OSTATNÍ'!T74)</f>
        <v/>
      </c>
      <c r="U39" s="116" t="str">
        <f>IF(LEN('ZMĚNY ZP OSTATNÍ'!U74)&gt;0,UPPER(SUBSTITUTE('ZMĚNY ZP OSTATNÍ'!U74,CHAR(10),"")),"")</f>
        <v/>
      </c>
      <c r="V39" s="116" t="str">
        <f>IF(LEN('ZMĚNY ZP OSTATNÍ'!V74)&gt;0,UPPER(SUBSTITUTE('ZMĚNY ZP OSTATNÍ'!V74,CHAR(10),"")),"")</f>
        <v/>
      </c>
      <c r="W39" s="116" t="str">
        <f>IF(LEN('ZMĚNY ZP OSTATNÍ'!W74)&gt;0,UPPER(SUBSTITUTE('ZMĚNY ZP OSTATNÍ'!W74,CHAR(10),"")),"")</f>
        <v/>
      </c>
      <c r="X39" s="116" t="str">
        <f>IF(LEN('ZMĚNY ZP OSTATNÍ'!X74)&gt;0,UPPER(SUBSTITUTE('ZMĚNY ZP OSTATNÍ'!X74,CHAR(10),"")),"")</f>
        <v/>
      </c>
      <c r="Y39" s="116" t="str">
        <f>IF(LEN('ZMĚNY ZP OSTATNÍ'!Y74)&gt;0,UPPER(SUBSTITUTE('ZMĚNY ZP OSTATNÍ'!Y74,CHAR(10),"")),"")</f>
        <v/>
      </c>
      <c r="Z39" s="116" t="str">
        <f>IF(LEN('ZMĚNY ZP OSTATNÍ'!Z74)&gt;0,UPPER(SUBSTITUTE('ZMĚNY ZP OSTATNÍ'!Z74,CHAR(10),"")),"")</f>
        <v/>
      </c>
      <c r="AA39" s="116" t="str">
        <f>IF(LEN('ZMĚNY ZP OSTATNÍ'!AA74)&gt;0,UPPER(SUBSTITUTE('ZMĚNY ZP OSTATNÍ'!AA74,CHAR(10),"")),"")</f>
        <v/>
      </c>
      <c r="AB39" s="116" t="str">
        <f>IF(LEN('ZMĚNY ZP OSTATNÍ'!AB74)&gt;0,UPPER(SUBSTITUTE('ZMĚNY ZP OSTATNÍ'!AB74,CHAR(10),"")),"")</f>
        <v/>
      </c>
      <c r="AC39" s="116" t="str">
        <f>IF(LEN('ZMĚNY ZP OSTATNÍ'!AC74)&gt;0,UPPER(SUBSTITUTE('ZMĚNY ZP OSTATNÍ'!AC74,CHAR(10),"")),"")</f>
        <v/>
      </c>
      <c r="AD39" s="116" t="str">
        <f>IF(LEN('ZMĚNY ZP OSTATNÍ'!AD74)&gt;0,UPPER(SUBSTITUTE('ZMĚNY ZP OSTATNÍ'!AD74,CHAR(10),"")),"")</f>
        <v/>
      </c>
      <c r="AE39" s="144" t="str">
        <f t="shared" si="8"/>
        <v/>
      </c>
      <c r="AF39" s="144" t="str">
        <f t="shared" si="8"/>
        <v/>
      </c>
      <c r="AG39" s="144" t="str">
        <f t="shared" si="8"/>
        <v/>
      </c>
      <c r="AH39" s="144" t="str">
        <f t="shared" si="8"/>
        <v/>
      </c>
      <c r="AI39" s="144" t="str">
        <f t="shared" si="8"/>
        <v/>
      </c>
      <c r="AJ39" s="144" t="str">
        <f t="shared" si="8"/>
        <v/>
      </c>
      <c r="AK39" s="144" t="str">
        <f t="shared" si="8"/>
        <v/>
      </c>
      <c r="AL39" s="144" t="str">
        <f t="shared" si="8"/>
        <v/>
      </c>
      <c r="AM39" s="144" t="str">
        <f t="shared" si="8"/>
        <v/>
      </c>
      <c r="AN39" s="144" t="str">
        <f t="shared" si="8"/>
        <v/>
      </c>
      <c r="AO39" s="144" t="str">
        <f t="shared" si="8"/>
        <v/>
      </c>
      <c r="AP39" s="144" t="str">
        <f t="shared" si="8"/>
        <v/>
      </c>
      <c r="AQ39" s="144" t="str">
        <f t="shared" si="8"/>
        <v/>
      </c>
      <c r="AR39" s="144" t="str">
        <f t="shared" si="8"/>
        <v/>
      </c>
      <c r="AS39" s="144" t="str">
        <f t="shared" si="8"/>
        <v/>
      </c>
      <c r="AT39" s="144" t="str">
        <f t="shared" si="5"/>
        <v/>
      </c>
      <c r="AU39" s="144" t="str">
        <f t="shared" si="5"/>
        <v/>
      </c>
      <c r="AV39" s="145" t="str">
        <f t="shared" si="5"/>
        <v/>
      </c>
      <c r="AW39" s="144" t="str">
        <f t="shared" si="7"/>
        <v/>
      </c>
      <c r="AX39" s="144" t="str">
        <f t="shared" si="7"/>
        <v/>
      </c>
      <c r="AY39" s="145" t="str">
        <f t="shared" si="7"/>
        <v/>
      </c>
      <c r="AZ39" s="144" t="str">
        <f t="shared" si="7"/>
        <v/>
      </c>
      <c r="BA39" s="144" t="str">
        <f t="shared" si="7"/>
        <v/>
      </c>
      <c r="BB39" s="144" t="str">
        <f t="shared" si="7"/>
        <v/>
      </c>
      <c r="BC39" s="144" t="str">
        <f t="shared" si="7"/>
        <v/>
      </c>
      <c r="BD39" s="144" t="str">
        <f t="shared" si="7"/>
        <v/>
      </c>
      <c r="BE39" s="144" t="str">
        <f t="shared" si="7"/>
        <v/>
      </c>
    </row>
    <row r="40" spans="1:57" x14ac:dyDescent="0.25">
      <c r="A40" s="55" t="str">
        <f t="shared" si="4"/>
        <v/>
      </c>
      <c r="B40" s="116" t="str">
        <f>IF(LEN('ZMĚNY ZP OSTATNÍ'!B76)&gt;0,UPPER(SUBSTITUTE('ZMĚNY ZP OSTATNÍ'!B76,CHAR(10),"")),"")</f>
        <v/>
      </c>
      <c r="C40" s="116" t="str">
        <f>IF(LEN('ZMĚNY ZP OSTATNÍ'!C76)&gt;0,SUBSTITUTE('ZMĚNY ZP OSTATNÍ'!C76,CHAR(10),""),"")</f>
        <v/>
      </c>
      <c r="D40" s="116" t="str">
        <f>IF(LEN('ZMĚNY ZP OSTATNÍ'!D76)&gt;0,UPPER(SUBSTITUTE('ZMĚNY ZP OSTATNÍ'!D76,CHAR(10),"")),"")</f>
        <v/>
      </c>
      <c r="E40" s="116" t="str">
        <f>IF(LEN('ZMĚNY ZP OSTATNÍ'!E76)&gt;0,UPPER(SUBSTITUTE('ZMĚNY ZP OSTATNÍ'!E76,CHAR(10),"")),"")</f>
        <v/>
      </c>
      <c r="F40" s="116" t="str">
        <f>IF(LEN('ZMĚNY ZP OSTATNÍ'!F76)&gt;0,UPPER(SUBSTITUTE('ZMĚNY ZP OSTATNÍ'!F76,CHAR(10),"")),"")</f>
        <v/>
      </c>
      <c r="G40" s="116" t="str">
        <f>IF(LEN('ZMĚNY ZP OSTATNÍ'!G76)&gt;0,UPPER(SUBSTITUTE('ZMĚNY ZP OSTATNÍ'!G76,CHAR(10),"")),"")</f>
        <v/>
      </c>
      <c r="H40" s="116" t="str">
        <f>IF(LEN('ZMĚNY ZP OSTATNÍ'!H76)&gt;0,UPPER(SUBSTITUTE('ZMĚNY ZP OSTATNÍ'!H76,CHAR(10),"")),"")</f>
        <v/>
      </c>
      <c r="I40" s="116" t="str">
        <f>IF(LEN('ZMĚNY ZP OSTATNÍ'!I76)&gt;0,UPPER(SUBSTITUTE('ZMĚNY ZP OSTATNÍ'!I76,CHAR(10),"")),"")</f>
        <v/>
      </c>
      <c r="J40" s="116" t="str">
        <f>IF(LEN('ZMĚNY ZP OSTATNÍ'!J76)&gt;0,UPPER(SUBSTITUTE('ZMĚNY ZP OSTATNÍ'!J76,CHAR(10),"")),"")</f>
        <v/>
      </c>
      <c r="K40" s="116" t="str">
        <f>IF(LEN('ZMĚNY ZP OSTATNÍ'!K76)&gt;0,UPPER(SUBSTITUTE('ZMĚNY ZP OSTATNÍ'!K76,CHAR(10),"")),"")</f>
        <v/>
      </c>
      <c r="L40" s="116" t="str">
        <f>IF(LEN('ZMĚNY ZP OSTATNÍ'!L76)&gt;0,UPPER(SUBSTITUTE('ZMĚNY ZP OSTATNÍ'!L76,CHAR(10),"")),"")</f>
        <v/>
      </c>
      <c r="M40" s="116" t="str">
        <f>IF(LEN('ZMĚNY ZP OSTATNÍ'!M76)&gt;0,UPPER(SUBSTITUTE('ZMĚNY ZP OSTATNÍ'!M76,CHAR(10),"")),"")</f>
        <v/>
      </c>
      <c r="N40" s="116" t="str">
        <f>IF(LEN('ZMĚNY ZP OSTATNÍ'!N76)&gt;0,UPPER(SUBSTITUTE('ZMĚNY ZP OSTATNÍ'!N76,CHAR(10),"")),"")</f>
        <v/>
      </c>
      <c r="O40" s="116" t="str">
        <f>IF(LEN('ZMĚNY ZP OSTATNÍ'!O76)&gt;0,UPPER(SUBSTITUTE('ZMĚNY ZP OSTATNÍ'!O76,CHAR(10),"")),"")</f>
        <v/>
      </c>
      <c r="P40" s="116" t="str">
        <f>IF(LEN('ZMĚNY ZP OSTATNÍ'!P76)&gt;0,UPPER(SUBSTITUTE('ZMĚNY ZP OSTATNÍ'!P76,CHAR(10),"")),"")</f>
        <v/>
      </c>
      <c r="Q40" s="116" t="str">
        <f>IF(LEN('ZMĚNY ZP OSTATNÍ'!Q76)&gt;0,UPPER(SUBSTITUTE('ZMĚNY ZP OSTATNÍ'!Q76,CHAR(10),"")),"")</f>
        <v/>
      </c>
      <c r="R40" s="116" t="str">
        <f>IF(LEN('ZMĚNY ZP OSTATNÍ'!R76)&gt;0,UPPER(SUBSTITUTE('ZMĚNY ZP OSTATNÍ'!R76,CHAR(10),"")),"")</f>
        <v/>
      </c>
      <c r="S40" s="116" t="str">
        <f>IF(LEN('ZMĚNY ZP OSTATNÍ'!S76)&gt;0,UPPER(SUBSTITUTE('ZMĚNY ZP OSTATNÍ'!S76,CHAR(10),"")),"")</f>
        <v/>
      </c>
      <c r="T40" s="117" t="str">
        <f>IF('ZMĚNY ZP OSTATNÍ'!T76="","",'ZMĚNY ZP OSTATNÍ'!T76)</f>
        <v/>
      </c>
      <c r="U40" s="116" t="str">
        <f>IF(LEN('ZMĚNY ZP OSTATNÍ'!U76)&gt;0,UPPER(SUBSTITUTE('ZMĚNY ZP OSTATNÍ'!U76,CHAR(10),"")),"")</f>
        <v/>
      </c>
      <c r="V40" s="116" t="str">
        <f>IF(LEN('ZMĚNY ZP OSTATNÍ'!V76)&gt;0,UPPER(SUBSTITUTE('ZMĚNY ZP OSTATNÍ'!V76,CHAR(10),"")),"")</f>
        <v/>
      </c>
      <c r="W40" s="116" t="str">
        <f>IF(LEN('ZMĚNY ZP OSTATNÍ'!W76)&gt;0,UPPER(SUBSTITUTE('ZMĚNY ZP OSTATNÍ'!W76,CHAR(10),"")),"")</f>
        <v/>
      </c>
      <c r="X40" s="116" t="str">
        <f>IF(LEN('ZMĚNY ZP OSTATNÍ'!X76)&gt;0,UPPER(SUBSTITUTE('ZMĚNY ZP OSTATNÍ'!X76,CHAR(10),"")),"")</f>
        <v/>
      </c>
      <c r="Y40" s="116" t="str">
        <f>IF(LEN('ZMĚNY ZP OSTATNÍ'!Y76)&gt;0,UPPER(SUBSTITUTE('ZMĚNY ZP OSTATNÍ'!Y76,CHAR(10),"")),"")</f>
        <v/>
      </c>
      <c r="Z40" s="116" t="str">
        <f>IF(LEN('ZMĚNY ZP OSTATNÍ'!Z76)&gt;0,UPPER(SUBSTITUTE('ZMĚNY ZP OSTATNÍ'!Z76,CHAR(10),"")),"")</f>
        <v/>
      </c>
      <c r="AA40" s="116" t="str">
        <f>IF(LEN('ZMĚNY ZP OSTATNÍ'!AA76)&gt;0,UPPER(SUBSTITUTE('ZMĚNY ZP OSTATNÍ'!AA76,CHAR(10),"")),"")</f>
        <v/>
      </c>
      <c r="AB40" s="116" t="str">
        <f>IF(LEN('ZMĚNY ZP OSTATNÍ'!AB76)&gt;0,UPPER(SUBSTITUTE('ZMĚNY ZP OSTATNÍ'!AB76,CHAR(10),"")),"")</f>
        <v/>
      </c>
      <c r="AC40" s="116" t="str">
        <f>IF(LEN('ZMĚNY ZP OSTATNÍ'!AC76)&gt;0,UPPER(SUBSTITUTE('ZMĚNY ZP OSTATNÍ'!AC76,CHAR(10),"")),"")</f>
        <v/>
      </c>
      <c r="AD40" s="116" t="str">
        <f>IF(LEN('ZMĚNY ZP OSTATNÍ'!AD76)&gt;0,UPPER(SUBSTITUTE('ZMĚNY ZP OSTATNÍ'!AD76,CHAR(10),"")),"")</f>
        <v/>
      </c>
      <c r="AE40" s="144" t="str">
        <f t="shared" si="8"/>
        <v/>
      </c>
      <c r="AF40" s="144" t="str">
        <f t="shared" si="8"/>
        <v/>
      </c>
      <c r="AG40" s="144" t="str">
        <f t="shared" si="8"/>
        <v/>
      </c>
      <c r="AH40" s="144" t="str">
        <f t="shared" si="8"/>
        <v/>
      </c>
      <c r="AI40" s="144" t="str">
        <f t="shared" si="8"/>
        <v/>
      </c>
      <c r="AJ40" s="144" t="str">
        <f t="shared" si="8"/>
        <v/>
      </c>
      <c r="AK40" s="144" t="str">
        <f t="shared" si="8"/>
        <v/>
      </c>
      <c r="AL40" s="144" t="str">
        <f t="shared" si="8"/>
        <v/>
      </c>
      <c r="AM40" s="144" t="str">
        <f t="shared" si="8"/>
        <v/>
      </c>
      <c r="AN40" s="144" t="str">
        <f t="shared" si="8"/>
        <v/>
      </c>
      <c r="AO40" s="144" t="str">
        <f t="shared" si="8"/>
        <v/>
      </c>
      <c r="AP40" s="144" t="str">
        <f t="shared" si="8"/>
        <v/>
      </c>
      <c r="AQ40" s="144" t="str">
        <f t="shared" si="8"/>
        <v/>
      </c>
      <c r="AR40" s="144" t="str">
        <f t="shared" si="8"/>
        <v/>
      </c>
      <c r="AS40" s="144" t="str">
        <f t="shared" si="8"/>
        <v/>
      </c>
      <c r="AT40" s="144" t="str">
        <f t="shared" si="5"/>
        <v/>
      </c>
      <c r="AU40" s="144" t="str">
        <f t="shared" si="5"/>
        <v/>
      </c>
      <c r="AV40" s="145" t="str">
        <f t="shared" si="5"/>
        <v/>
      </c>
      <c r="AW40" s="144" t="str">
        <f t="shared" si="7"/>
        <v/>
      </c>
      <c r="AX40" s="144" t="str">
        <f t="shared" si="7"/>
        <v/>
      </c>
      <c r="AY40" s="145" t="str">
        <f t="shared" si="7"/>
        <v/>
      </c>
      <c r="AZ40" s="144" t="str">
        <f t="shared" si="7"/>
        <v/>
      </c>
      <c r="BA40" s="144" t="str">
        <f t="shared" si="7"/>
        <v/>
      </c>
      <c r="BB40" s="144" t="str">
        <f t="shared" si="7"/>
        <v/>
      </c>
      <c r="BC40" s="144" t="str">
        <f t="shared" si="7"/>
        <v/>
      </c>
      <c r="BD40" s="144" t="str">
        <f t="shared" si="7"/>
        <v/>
      </c>
      <c r="BE40" s="144" t="str">
        <f t="shared" si="7"/>
        <v/>
      </c>
    </row>
    <row r="41" spans="1:57" x14ac:dyDescent="0.25">
      <c r="A41" s="55" t="str">
        <f t="shared" si="4"/>
        <v/>
      </c>
      <c r="B41" s="116" t="str">
        <f>IF(LEN('ZMĚNY ZP OSTATNÍ'!B78)&gt;0,UPPER(SUBSTITUTE('ZMĚNY ZP OSTATNÍ'!B78,CHAR(10),"")),"")</f>
        <v/>
      </c>
      <c r="C41" s="116" t="str">
        <f>IF(LEN('ZMĚNY ZP OSTATNÍ'!C78)&gt;0,SUBSTITUTE('ZMĚNY ZP OSTATNÍ'!C78,CHAR(10),""),"")</f>
        <v/>
      </c>
      <c r="D41" s="116" t="str">
        <f>IF(LEN('ZMĚNY ZP OSTATNÍ'!D78)&gt;0,UPPER(SUBSTITUTE('ZMĚNY ZP OSTATNÍ'!D78,CHAR(10),"")),"")</f>
        <v/>
      </c>
      <c r="E41" s="116" t="str">
        <f>IF(LEN('ZMĚNY ZP OSTATNÍ'!E78)&gt;0,UPPER(SUBSTITUTE('ZMĚNY ZP OSTATNÍ'!E78,CHAR(10),"")),"")</f>
        <v/>
      </c>
      <c r="F41" s="116" t="str">
        <f>IF(LEN('ZMĚNY ZP OSTATNÍ'!F78)&gt;0,UPPER(SUBSTITUTE('ZMĚNY ZP OSTATNÍ'!F78,CHAR(10),"")),"")</f>
        <v/>
      </c>
      <c r="G41" s="116" t="str">
        <f>IF(LEN('ZMĚNY ZP OSTATNÍ'!G78)&gt;0,UPPER(SUBSTITUTE('ZMĚNY ZP OSTATNÍ'!G78,CHAR(10),"")),"")</f>
        <v/>
      </c>
      <c r="H41" s="116" t="str">
        <f>IF(LEN('ZMĚNY ZP OSTATNÍ'!H78)&gt;0,UPPER(SUBSTITUTE('ZMĚNY ZP OSTATNÍ'!H78,CHAR(10),"")),"")</f>
        <v/>
      </c>
      <c r="I41" s="116" t="str">
        <f>IF(LEN('ZMĚNY ZP OSTATNÍ'!I78)&gt;0,UPPER(SUBSTITUTE('ZMĚNY ZP OSTATNÍ'!I78,CHAR(10),"")),"")</f>
        <v/>
      </c>
      <c r="J41" s="116" t="str">
        <f>IF(LEN('ZMĚNY ZP OSTATNÍ'!J78)&gt;0,UPPER(SUBSTITUTE('ZMĚNY ZP OSTATNÍ'!J78,CHAR(10),"")),"")</f>
        <v/>
      </c>
      <c r="K41" s="116" t="str">
        <f>IF(LEN('ZMĚNY ZP OSTATNÍ'!K78)&gt;0,UPPER(SUBSTITUTE('ZMĚNY ZP OSTATNÍ'!K78,CHAR(10),"")),"")</f>
        <v/>
      </c>
      <c r="L41" s="116" t="str">
        <f>IF(LEN('ZMĚNY ZP OSTATNÍ'!L78)&gt;0,UPPER(SUBSTITUTE('ZMĚNY ZP OSTATNÍ'!L78,CHAR(10),"")),"")</f>
        <v/>
      </c>
      <c r="M41" s="116" t="str">
        <f>IF(LEN('ZMĚNY ZP OSTATNÍ'!M78)&gt;0,UPPER(SUBSTITUTE('ZMĚNY ZP OSTATNÍ'!M78,CHAR(10),"")),"")</f>
        <v/>
      </c>
      <c r="N41" s="116" t="str">
        <f>IF(LEN('ZMĚNY ZP OSTATNÍ'!N78)&gt;0,UPPER(SUBSTITUTE('ZMĚNY ZP OSTATNÍ'!N78,CHAR(10),"")),"")</f>
        <v/>
      </c>
      <c r="O41" s="116" t="str">
        <f>IF(LEN('ZMĚNY ZP OSTATNÍ'!O78)&gt;0,UPPER(SUBSTITUTE('ZMĚNY ZP OSTATNÍ'!O78,CHAR(10),"")),"")</f>
        <v/>
      </c>
      <c r="P41" s="116" t="str">
        <f>IF(LEN('ZMĚNY ZP OSTATNÍ'!P78)&gt;0,UPPER(SUBSTITUTE('ZMĚNY ZP OSTATNÍ'!P78,CHAR(10),"")),"")</f>
        <v/>
      </c>
      <c r="Q41" s="116" t="str">
        <f>IF(LEN('ZMĚNY ZP OSTATNÍ'!Q78)&gt;0,UPPER(SUBSTITUTE('ZMĚNY ZP OSTATNÍ'!Q78,CHAR(10),"")),"")</f>
        <v/>
      </c>
      <c r="R41" s="116" t="str">
        <f>IF(LEN('ZMĚNY ZP OSTATNÍ'!R78)&gt;0,UPPER(SUBSTITUTE('ZMĚNY ZP OSTATNÍ'!R78,CHAR(10),"")),"")</f>
        <v/>
      </c>
      <c r="S41" s="116" t="str">
        <f>IF(LEN('ZMĚNY ZP OSTATNÍ'!S78)&gt;0,UPPER(SUBSTITUTE('ZMĚNY ZP OSTATNÍ'!S78,CHAR(10),"")),"")</f>
        <v/>
      </c>
      <c r="T41" s="117" t="str">
        <f>IF('ZMĚNY ZP OSTATNÍ'!T78="","",'ZMĚNY ZP OSTATNÍ'!T78)</f>
        <v/>
      </c>
      <c r="U41" s="116" t="str">
        <f>IF(LEN('ZMĚNY ZP OSTATNÍ'!U78)&gt;0,UPPER(SUBSTITUTE('ZMĚNY ZP OSTATNÍ'!U78,CHAR(10),"")),"")</f>
        <v/>
      </c>
      <c r="V41" s="116" t="str">
        <f>IF(LEN('ZMĚNY ZP OSTATNÍ'!V78)&gt;0,UPPER(SUBSTITUTE('ZMĚNY ZP OSTATNÍ'!V78,CHAR(10),"")),"")</f>
        <v/>
      </c>
      <c r="W41" s="116" t="str">
        <f>IF(LEN('ZMĚNY ZP OSTATNÍ'!W78)&gt;0,UPPER(SUBSTITUTE('ZMĚNY ZP OSTATNÍ'!W78,CHAR(10),"")),"")</f>
        <v/>
      </c>
      <c r="X41" s="116" t="str">
        <f>IF(LEN('ZMĚNY ZP OSTATNÍ'!X78)&gt;0,UPPER(SUBSTITUTE('ZMĚNY ZP OSTATNÍ'!X78,CHAR(10),"")),"")</f>
        <v/>
      </c>
      <c r="Y41" s="116" t="str">
        <f>IF(LEN('ZMĚNY ZP OSTATNÍ'!Y78)&gt;0,UPPER(SUBSTITUTE('ZMĚNY ZP OSTATNÍ'!Y78,CHAR(10),"")),"")</f>
        <v/>
      </c>
      <c r="Z41" s="116" t="str">
        <f>IF(LEN('ZMĚNY ZP OSTATNÍ'!Z78)&gt;0,UPPER(SUBSTITUTE('ZMĚNY ZP OSTATNÍ'!Z78,CHAR(10),"")),"")</f>
        <v/>
      </c>
      <c r="AA41" s="116" t="str">
        <f>IF(LEN('ZMĚNY ZP OSTATNÍ'!AA78)&gt;0,UPPER(SUBSTITUTE('ZMĚNY ZP OSTATNÍ'!AA78,CHAR(10),"")),"")</f>
        <v/>
      </c>
      <c r="AB41" s="116" t="str">
        <f>IF(LEN('ZMĚNY ZP OSTATNÍ'!AB78)&gt;0,UPPER(SUBSTITUTE('ZMĚNY ZP OSTATNÍ'!AB78,CHAR(10),"")),"")</f>
        <v/>
      </c>
      <c r="AC41" s="116" t="str">
        <f>IF(LEN('ZMĚNY ZP OSTATNÍ'!AC78)&gt;0,UPPER(SUBSTITUTE('ZMĚNY ZP OSTATNÍ'!AC78,CHAR(10),"")),"")</f>
        <v/>
      </c>
      <c r="AD41" s="116" t="str">
        <f>IF(LEN('ZMĚNY ZP OSTATNÍ'!AD78)&gt;0,UPPER(SUBSTITUTE('ZMĚNY ZP OSTATNÍ'!AD78,CHAR(10),"")),"")</f>
        <v/>
      </c>
      <c r="AE41" s="144" t="str">
        <f t="shared" si="8"/>
        <v/>
      </c>
      <c r="AF41" s="144" t="str">
        <f t="shared" si="8"/>
        <v/>
      </c>
      <c r="AG41" s="144" t="str">
        <f t="shared" si="8"/>
        <v/>
      </c>
      <c r="AH41" s="144" t="str">
        <f t="shared" si="8"/>
        <v/>
      </c>
      <c r="AI41" s="144" t="str">
        <f t="shared" si="8"/>
        <v/>
      </c>
      <c r="AJ41" s="144" t="str">
        <f t="shared" si="8"/>
        <v/>
      </c>
      <c r="AK41" s="144" t="str">
        <f t="shared" si="8"/>
        <v/>
      </c>
      <c r="AL41" s="144" t="str">
        <f t="shared" si="8"/>
        <v/>
      </c>
      <c r="AM41" s="144" t="str">
        <f t="shared" si="8"/>
        <v/>
      </c>
      <c r="AN41" s="144" t="str">
        <f t="shared" si="8"/>
        <v/>
      </c>
      <c r="AO41" s="144" t="str">
        <f t="shared" si="8"/>
        <v/>
      </c>
      <c r="AP41" s="144" t="str">
        <f t="shared" si="8"/>
        <v/>
      </c>
      <c r="AQ41" s="144" t="str">
        <f t="shared" si="8"/>
        <v/>
      </c>
      <c r="AR41" s="144" t="str">
        <f t="shared" si="8"/>
        <v/>
      </c>
      <c r="AS41" s="144" t="str">
        <f t="shared" si="8"/>
        <v/>
      </c>
      <c r="AT41" s="144" t="str">
        <f t="shared" si="5"/>
        <v/>
      </c>
      <c r="AU41" s="144" t="str">
        <f t="shared" si="5"/>
        <v/>
      </c>
      <c r="AV41" s="145" t="str">
        <f t="shared" si="5"/>
        <v/>
      </c>
      <c r="AW41" s="144" t="str">
        <f t="shared" si="7"/>
        <v/>
      </c>
      <c r="AX41" s="144" t="str">
        <f t="shared" si="7"/>
        <v/>
      </c>
      <c r="AY41" s="145" t="str">
        <f t="shared" si="7"/>
        <v/>
      </c>
      <c r="AZ41" s="144" t="str">
        <f t="shared" si="7"/>
        <v/>
      </c>
      <c r="BA41" s="144" t="str">
        <f t="shared" si="7"/>
        <v/>
      </c>
      <c r="BB41" s="144" t="str">
        <f t="shared" si="7"/>
        <v/>
      </c>
      <c r="BC41" s="144" t="str">
        <f t="shared" si="7"/>
        <v/>
      </c>
      <c r="BD41" s="144" t="str">
        <f t="shared" si="7"/>
        <v/>
      </c>
      <c r="BE41" s="144" t="str">
        <f t="shared" si="7"/>
        <v/>
      </c>
    </row>
    <row r="42" spans="1:57" x14ac:dyDescent="0.25">
      <c r="A42" s="55" t="str">
        <f t="shared" si="4"/>
        <v/>
      </c>
      <c r="B42" s="116" t="str">
        <f>IF(LEN('ZMĚNY ZP OSTATNÍ'!B80)&gt;0,UPPER(SUBSTITUTE('ZMĚNY ZP OSTATNÍ'!B80,CHAR(10),"")),"")</f>
        <v/>
      </c>
      <c r="C42" s="116" t="str">
        <f>IF(LEN('ZMĚNY ZP OSTATNÍ'!C80)&gt;0,SUBSTITUTE('ZMĚNY ZP OSTATNÍ'!C80,CHAR(10),""),"")</f>
        <v/>
      </c>
      <c r="D42" s="116" t="str">
        <f>IF(LEN('ZMĚNY ZP OSTATNÍ'!D80)&gt;0,UPPER(SUBSTITUTE('ZMĚNY ZP OSTATNÍ'!D80,CHAR(10),"")),"")</f>
        <v/>
      </c>
      <c r="E42" s="116" t="str">
        <f>IF(LEN('ZMĚNY ZP OSTATNÍ'!E80)&gt;0,UPPER(SUBSTITUTE('ZMĚNY ZP OSTATNÍ'!E80,CHAR(10),"")),"")</f>
        <v/>
      </c>
      <c r="F42" s="116" t="str">
        <f>IF(LEN('ZMĚNY ZP OSTATNÍ'!F80)&gt;0,UPPER(SUBSTITUTE('ZMĚNY ZP OSTATNÍ'!F80,CHAR(10),"")),"")</f>
        <v/>
      </c>
      <c r="G42" s="116" t="str">
        <f>IF(LEN('ZMĚNY ZP OSTATNÍ'!G80)&gt;0,UPPER(SUBSTITUTE('ZMĚNY ZP OSTATNÍ'!G80,CHAR(10),"")),"")</f>
        <v/>
      </c>
      <c r="H42" s="116" t="str">
        <f>IF(LEN('ZMĚNY ZP OSTATNÍ'!H80)&gt;0,UPPER(SUBSTITUTE('ZMĚNY ZP OSTATNÍ'!H80,CHAR(10),"")),"")</f>
        <v/>
      </c>
      <c r="I42" s="116" t="str">
        <f>IF(LEN('ZMĚNY ZP OSTATNÍ'!I80)&gt;0,UPPER(SUBSTITUTE('ZMĚNY ZP OSTATNÍ'!I80,CHAR(10),"")),"")</f>
        <v/>
      </c>
      <c r="J42" s="116" t="str">
        <f>IF(LEN('ZMĚNY ZP OSTATNÍ'!J80)&gt;0,UPPER(SUBSTITUTE('ZMĚNY ZP OSTATNÍ'!J80,CHAR(10),"")),"")</f>
        <v/>
      </c>
      <c r="K42" s="116" t="str">
        <f>IF(LEN('ZMĚNY ZP OSTATNÍ'!K80)&gt;0,UPPER(SUBSTITUTE('ZMĚNY ZP OSTATNÍ'!K80,CHAR(10),"")),"")</f>
        <v/>
      </c>
      <c r="L42" s="116" t="str">
        <f>IF(LEN('ZMĚNY ZP OSTATNÍ'!L80)&gt;0,UPPER(SUBSTITUTE('ZMĚNY ZP OSTATNÍ'!L80,CHAR(10),"")),"")</f>
        <v/>
      </c>
      <c r="M42" s="116" t="str">
        <f>IF(LEN('ZMĚNY ZP OSTATNÍ'!M80)&gt;0,UPPER(SUBSTITUTE('ZMĚNY ZP OSTATNÍ'!M80,CHAR(10),"")),"")</f>
        <v/>
      </c>
      <c r="N42" s="116" t="str">
        <f>IF(LEN('ZMĚNY ZP OSTATNÍ'!N80)&gt;0,UPPER(SUBSTITUTE('ZMĚNY ZP OSTATNÍ'!N80,CHAR(10),"")),"")</f>
        <v/>
      </c>
      <c r="O42" s="116" t="str">
        <f>IF(LEN('ZMĚNY ZP OSTATNÍ'!O80)&gt;0,UPPER(SUBSTITUTE('ZMĚNY ZP OSTATNÍ'!O80,CHAR(10),"")),"")</f>
        <v/>
      </c>
      <c r="P42" s="116" t="str">
        <f>IF(LEN('ZMĚNY ZP OSTATNÍ'!P80)&gt;0,UPPER(SUBSTITUTE('ZMĚNY ZP OSTATNÍ'!P80,CHAR(10),"")),"")</f>
        <v/>
      </c>
      <c r="Q42" s="116" t="str">
        <f>IF(LEN('ZMĚNY ZP OSTATNÍ'!Q80)&gt;0,UPPER(SUBSTITUTE('ZMĚNY ZP OSTATNÍ'!Q80,CHAR(10),"")),"")</f>
        <v/>
      </c>
      <c r="R42" s="116" t="str">
        <f>IF(LEN('ZMĚNY ZP OSTATNÍ'!R80)&gt;0,UPPER(SUBSTITUTE('ZMĚNY ZP OSTATNÍ'!R80,CHAR(10),"")),"")</f>
        <v/>
      </c>
      <c r="S42" s="116" t="str">
        <f>IF(LEN('ZMĚNY ZP OSTATNÍ'!S80)&gt;0,UPPER(SUBSTITUTE('ZMĚNY ZP OSTATNÍ'!S80,CHAR(10),"")),"")</f>
        <v/>
      </c>
      <c r="T42" s="117" t="str">
        <f>IF('ZMĚNY ZP OSTATNÍ'!T80="","",'ZMĚNY ZP OSTATNÍ'!T80)</f>
        <v/>
      </c>
      <c r="U42" s="116" t="str">
        <f>IF(LEN('ZMĚNY ZP OSTATNÍ'!U80)&gt;0,UPPER(SUBSTITUTE('ZMĚNY ZP OSTATNÍ'!U80,CHAR(10),"")),"")</f>
        <v/>
      </c>
      <c r="V42" s="116" t="str">
        <f>IF(LEN('ZMĚNY ZP OSTATNÍ'!V80)&gt;0,UPPER(SUBSTITUTE('ZMĚNY ZP OSTATNÍ'!V80,CHAR(10),"")),"")</f>
        <v/>
      </c>
      <c r="W42" s="116" t="str">
        <f>IF(LEN('ZMĚNY ZP OSTATNÍ'!W80)&gt;0,UPPER(SUBSTITUTE('ZMĚNY ZP OSTATNÍ'!W80,CHAR(10),"")),"")</f>
        <v/>
      </c>
      <c r="X42" s="116" t="str">
        <f>IF(LEN('ZMĚNY ZP OSTATNÍ'!X80)&gt;0,UPPER(SUBSTITUTE('ZMĚNY ZP OSTATNÍ'!X80,CHAR(10),"")),"")</f>
        <v/>
      </c>
      <c r="Y42" s="116" t="str">
        <f>IF(LEN('ZMĚNY ZP OSTATNÍ'!Y80)&gt;0,UPPER(SUBSTITUTE('ZMĚNY ZP OSTATNÍ'!Y80,CHAR(10),"")),"")</f>
        <v/>
      </c>
      <c r="Z42" s="116" t="str">
        <f>IF(LEN('ZMĚNY ZP OSTATNÍ'!Z80)&gt;0,UPPER(SUBSTITUTE('ZMĚNY ZP OSTATNÍ'!Z80,CHAR(10),"")),"")</f>
        <v/>
      </c>
      <c r="AA42" s="116" t="str">
        <f>IF(LEN('ZMĚNY ZP OSTATNÍ'!AA80)&gt;0,UPPER(SUBSTITUTE('ZMĚNY ZP OSTATNÍ'!AA80,CHAR(10),"")),"")</f>
        <v/>
      </c>
      <c r="AB42" s="116" t="str">
        <f>IF(LEN('ZMĚNY ZP OSTATNÍ'!AB80)&gt;0,UPPER(SUBSTITUTE('ZMĚNY ZP OSTATNÍ'!AB80,CHAR(10),"")),"")</f>
        <v/>
      </c>
      <c r="AC42" s="116" t="str">
        <f>IF(LEN('ZMĚNY ZP OSTATNÍ'!AC80)&gt;0,UPPER(SUBSTITUTE('ZMĚNY ZP OSTATNÍ'!AC80,CHAR(10),"")),"")</f>
        <v/>
      </c>
      <c r="AD42" s="116" t="str">
        <f>IF(LEN('ZMĚNY ZP OSTATNÍ'!AD80)&gt;0,UPPER(SUBSTITUTE('ZMĚNY ZP OSTATNÍ'!AD80,CHAR(10),"")),"")</f>
        <v/>
      </c>
      <c r="AE42" s="144" t="str">
        <f t="shared" si="8"/>
        <v/>
      </c>
      <c r="AF42" s="144" t="str">
        <f t="shared" si="8"/>
        <v/>
      </c>
      <c r="AG42" s="144" t="str">
        <f t="shared" si="8"/>
        <v/>
      </c>
      <c r="AH42" s="144" t="str">
        <f t="shared" si="8"/>
        <v/>
      </c>
      <c r="AI42" s="144" t="str">
        <f t="shared" si="8"/>
        <v/>
      </c>
      <c r="AJ42" s="144" t="str">
        <f t="shared" si="8"/>
        <v/>
      </c>
      <c r="AK42" s="144" t="str">
        <f t="shared" si="8"/>
        <v/>
      </c>
      <c r="AL42" s="144" t="str">
        <f t="shared" si="8"/>
        <v/>
      </c>
      <c r="AM42" s="144" t="str">
        <f t="shared" si="8"/>
        <v/>
      </c>
      <c r="AN42" s="144" t="str">
        <f t="shared" si="8"/>
        <v/>
      </c>
      <c r="AO42" s="144" t="str">
        <f t="shared" si="8"/>
        <v/>
      </c>
      <c r="AP42" s="144" t="str">
        <f t="shared" si="8"/>
        <v/>
      </c>
      <c r="AQ42" s="144" t="str">
        <f t="shared" si="8"/>
        <v/>
      </c>
      <c r="AR42" s="144" t="str">
        <f t="shared" si="8"/>
        <v/>
      </c>
      <c r="AS42" s="144" t="str">
        <f t="shared" si="8"/>
        <v/>
      </c>
      <c r="AT42" s="144" t="str">
        <f t="shared" si="5"/>
        <v/>
      </c>
      <c r="AU42" s="144" t="str">
        <f t="shared" si="5"/>
        <v/>
      </c>
      <c r="AV42" s="145" t="str">
        <f t="shared" si="5"/>
        <v/>
      </c>
      <c r="AW42" s="144" t="str">
        <f t="shared" si="7"/>
        <v/>
      </c>
      <c r="AX42" s="144" t="str">
        <f t="shared" si="7"/>
        <v/>
      </c>
      <c r="AY42" s="145" t="str">
        <f t="shared" si="7"/>
        <v/>
      </c>
      <c r="AZ42" s="144" t="str">
        <f t="shared" si="7"/>
        <v/>
      </c>
      <c r="BA42" s="144" t="str">
        <f t="shared" si="7"/>
        <v/>
      </c>
      <c r="BB42" s="144" t="str">
        <f t="shared" si="7"/>
        <v/>
      </c>
      <c r="BC42" s="144" t="str">
        <f t="shared" si="7"/>
        <v/>
      </c>
      <c r="BD42" s="144" t="str">
        <f t="shared" si="7"/>
        <v/>
      </c>
      <c r="BE42" s="144" t="str">
        <f t="shared" si="7"/>
        <v/>
      </c>
    </row>
    <row r="43" spans="1:57" x14ac:dyDescent="0.25">
      <c r="A43" s="55" t="str">
        <f t="shared" si="4"/>
        <v/>
      </c>
      <c r="B43" s="116" t="str">
        <f>IF(LEN('ZMĚNY ZP OSTATNÍ'!B82)&gt;0,UPPER(SUBSTITUTE('ZMĚNY ZP OSTATNÍ'!B82,CHAR(10),"")),"")</f>
        <v/>
      </c>
      <c r="C43" s="116" t="str">
        <f>IF(LEN('ZMĚNY ZP OSTATNÍ'!C82)&gt;0,SUBSTITUTE('ZMĚNY ZP OSTATNÍ'!C82,CHAR(10),""),"")</f>
        <v/>
      </c>
      <c r="D43" s="116" t="str">
        <f>IF(LEN('ZMĚNY ZP OSTATNÍ'!D82)&gt;0,UPPER(SUBSTITUTE('ZMĚNY ZP OSTATNÍ'!D82,CHAR(10),"")),"")</f>
        <v/>
      </c>
      <c r="E43" s="116" t="str">
        <f>IF(LEN('ZMĚNY ZP OSTATNÍ'!E82)&gt;0,UPPER(SUBSTITUTE('ZMĚNY ZP OSTATNÍ'!E82,CHAR(10),"")),"")</f>
        <v/>
      </c>
      <c r="F43" s="116" t="str">
        <f>IF(LEN('ZMĚNY ZP OSTATNÍ'!F82)&gt;0,UPPER(SUBSTITUTE('ZMĚNY ZP OSTATNÍ'!F82,CHAR(10),"")),"")</f>
        <v/>
      </c>
      <c r="G43" s="116" t="str">
        <f>IF(LEN('ZMĚNY ZP OSTATNÍ'!G82)&gt;0,UPPER(SUBSTITUTE('ZMĚNY ZP OSTATNÍ'!G82,CHAR(10),"")),"")</f>
        <v/>
      </c>
      <c r="H43" s="116" t="str">
        <f>IF(LEN('ZMĚNY ZP OSTATNÍ'!H82)&gt;0,UPPER(SUBSTITUTE('ZMĚNY ZP OSTATNÍ'!H82,CHAR(10),"")),"")</f>
        <v/>
      </c>
      <c r="I43" s="116" t="str">
        <f>IF(LEN('ZMĚNY ZP OSTATNÍ'!I82)&gt;0,UPPER(SUBSTITUTE('ZMĚNY ZP OSTATNÍ'!I82,CHAR(10),"")),"")</f>
        <v/>
      </c>
      <c r="J43" s="116" t="str">
        <f>IF(LEN('ZMĚNY ZP OSTATNÍ'!J82)&gt;0,UPPER(SUBSTITUTE('ZMĚNY ZP OSTATNÍ'!J82,CHAR(10),"")),"")</f>
        <v/>
      </c>
      <c r="K43" s="116" t="str">
        <f>IF(LEN('ZMĚNY ZP OSTATNÍ'!K82)&gt;0,UPPER(SUBSTITUTE('ZMĚNY ZP OSTATNÍ'!K82,CHAR(10),"")),"")</f>
        <v/>
      </c>
      <c r="L43" s="116" t="str">
        <f>IF(LEN('ZMĚNY ZP OSTATNÍ'!L82)&gt;0,UPPER(SUBSTITUTE('ZMĚNY ZP OSTATNÍ'!L82,CHAR(10),"")),"")</f>
        <v/>
      </c>
      <c r="M43" s="116" t="str">
        <f>IF(LEN('ZMĚNY ZP OSTATNÍ'!M82)&gt;0,UPPER(SUBSTITUTE('ZMĚNY ZP OSTATNÍ'!M82,CHAR(10),"")),"")</f>
        <v/>
      </c>
      <c r="N43" s="116" t="str">
        <f>IF(LEN('ZMĚNY ZP OSTATNÍ'!N82)&gt;0,UPPER(SUBSTITUTE('ZMĚNY ZP OSTATNÍ'!N82,CHAR(10),"")),"")</f>
        <v/>
      </c>
      <c r="O43" s="116" t="str">
        <f>IF(LEN('ZMĚNY ZP OSTATNÍ'!O82)&gt;0,UPPER(SUBSTITUTE('ZMĚNY ZP OSTATNÍ'!O82,CHAR(10),"")),"")</f>
        <v/>
      </c>
      <c r="P43" s="116" t="str">
        <f>IF(LEN('ZMĚNY ZP OSTATNÍ'!P82)&gt;0,UPPER(SUBSTITUTE('ZMĚNY ZP OSTATNÍ'!P82,CHAR(10),"")),"")</f>
        <v/>
      </c>
      <c r="Q43" s="116" t="str">
        <f>IF(LEN('ZMĚNY ZP OSTATNÍ'!Q82)&gt;0,UPPER(SUBSTITUTE('ZMĚNY ZP OSTATNÍ'!Q82,CHAR(10),"")),"")</f>
        <v/>
      </c>
      <c r="R43" s="116" t="str">
        <f>IF(LEN('ZMĚNY ZP OSTATNÍ'!R82)&gt;0,UPPER(SUBSTITUTE('ZMĚNY ZP OSTATNÍ'!R82,CHAR(10),"")),"")</f>
        <v/>
      </c>
      <c r="S43" s="116" t="str">
        <f>IF(LEN('ZMĚNY ZP OSTATNÍ'!S82)&gt;0,UPPER(SUBSTITUTE('ZMĚNY ZP OSTATNÍ'!S82,CHAR(10),"")),"")</f>
        <v/>
      </c>
      <c r="T43" s="117" t="str">
        <f>IF('ZMĚNY ZP OSTATNÍ'!T82="","",'ZMĚNY ZP OSTATNÍ'!T82)</f>
        <v/>
      </c>
      <c r="U43" s="116" t="str">
        <f>IF(LEN('ZMĚNY ZP OSTATNÍ'!U82)&gt;0,UPPER(SUBSTITUTE('ZMĚNY ZP OSTATNÍ'!U82,CHAR(10),"")),"")</f>
        <v/>
      </c>
      <c r="V43" s="116" t="str">
        <f>IF(LEN('ZMĚNY ZP OSTATNÍ'!V82)&gt;0,UPPER(SUBSTITUTE('ZMĚNY ZP OSTATNÍ'!V82,CHAR(10),"")),"")</f>
        <v/>
      </c>
      <c r="W43" s="116" t="str">
        <f>IF(LEN('ZMĚNY ZP OSTATNÍ'!W82)&gt;0,UPPER(SUBSTITUTE('ZMĚNY ZP OSTATNÍ'!W82,CHAR(10),"")),"")</f>
        <v/>
      </c>
      <c r="X43" s="116" t="str">
        <f>IF(LEN('ZMĚNY ZP OSTATNÍ'!X82)&gt;0,UPPER(SUBSTITUTE('ZMĚNY ZP OSTATNÍ'!X82,CHAR(10),"")),"")</f>
        <v/>
      </c>
      <c r="Y43" s="116" t="str">
        <f>IF(LEN('ZMĚNY ZP OSTATNÍ'!Y82)&gt;0,UPPER(SUBSTITUTE('ZMĚNY ZP OSTATNÍ'!Y82,CHAR(10),"")),"")</f>
        <v/>
      </c>
      <c r="Z43" s="116" t="str">
        <f>IF(LEN('ZMĚNY ZP OSTATNÍ'!Z82)&gt;0,UPPER(SUBSTITUTE('ZMĚNY ZP OSTATNÍ'!Z82,CHAR(10),"")),"")</f>
        <v/>
      </c>
      <c r="AA43" s="116" t="str">
        <f>IF(LEN('ZMĚNY ZP OSTATNÍ'!AA82)&gt;0,UPPER(SUBSTITUTE('ZMĚNY ZP OSTATNÍ'!AA82,CHAR(10),"")),"")</f>
        <v/>
      </c>
      <c r="AB43" s="116" t="str">
        <f>IF(LEN('ZMĚNY ZP OSTATNÍ'!AB82)&gt;0,UPPER(SUBSTITUTE('ZMĚNY ZP OSTATNÍ'!AB82,CHAR(10),"")),"")</f>
        <v/>
      </c>
      <c r="AC43" s="116" t="str">
        <f>IF(LEN('ZMĚNY ZP OSTATNÍ'!AC82)&gt;0,UPPER(SUBSTITUTE('ZMĚNY ZP OSTATNÍ'!AC82,CHAR(10),"")),"")</f>
        <v/>
      </c>
      <c r="AD43" s="116" t="str">
        <f>IF(LEN('ZMĚNY ZP OSTATNÍ'!AD82)&gt;0,UPPER(SUBSTITUTE('ZMĚNY ZP OSTATNÍ'!AD82,CHAR(10),"")),"")</f>
        <v/>
      </c>
      <c r="AE43" s="144" t="str">
        <f t="shared" si="8"/>
        <v/>
      </c>
      <c r="AF43" s="144" t="str">
        <f t="shared" si="8"/>
        <v/>
      </c>
      <c r="AG43" s="144" t="str">
        <f t="shared" si="8"/>
        <v/>
      </c>
      <c r="AH43" s="144" t="str">
        <f t="shared" si="8"/>
        <v/>
      </c>
      <c r="AI43" s="144" t="str">
        <f t="shared" si="8"/>
        <v/>
      </c>
      <c r="AJ43" s="144" t="str">
        <f t="shared" si="8"/>
        <v/>
      </c>
      <c r="AK43" s="144" t="str">
        <f t="shared" si="8"/>
        <v/>
      </c>
      <c r="AL43" s="144" t="str">
        <f t="shared" si="8"/>
        <v/>
      </c>
      <c r="AM43" s="144" t="str">
        <f t="shared" si="8"/>
        <v/>
      </c>
      <c r="AN43" s="144" t="str">
        <f t="shared" si="8"/>
        <v/>
      </c>
      <c r="AO43" s="144" t="str">
        <f t="shared" si="8"/>
        <v/>
      </c>
      <c r="AP43" s="144" t="str">
        <f t="shared" si="8"/>
        <v/>
      </c>
      <c r="AQ43" s="144" t="str">
        <f t="shared" si="8"/>
        <v/>
      </c>
      <c r="AR43" s="144" t="str">
        <f t="shared" si="8"/>
        <v/>
      </c>
      <c r="AS43" s="144" t="str">
        <f t="shared" si="8"/>
        <v/>
      </c>
      <c r="AT43" s="144" t="str">
        <f t="shared" si="5"/>
        <v/>
      </c>
      <c r="AU43" s="144" t="str">
        <f t="shared" si="5"/>
        <v/>
      </c>
      <c r="AV43" s="145" t="str">
        <f t="shared" si="5"/>
        <v/>
      </c>
      <c r="AW43" s="144" t="str">
        <f t="shared" si="7"/>
        <v/>
      </c>
      <c r="AX43" s="144" t="str">
        <f t="shared" si="7"/>
        <v/>
      </c>
      <c r="AY43" s="145" t="str">
        <f t="shared" si="7"/>
        <v/>
      </c>
      <c r="AZ43" s="144" t="str">
        <f t="shared" si="7"/>
        <v/>
      </c>
      <c r="BA43" s="144" t="str">
        <f t="shared" si="7"/>
        <v/>
      </c>
      <c r="BB43" s="144" t="str">
        <f t="shared" si="7"/>
        <v/>
      </c>
      <c r="BC43" s="144" t="str">
        <f t="shared" si="7"/>
        <v/>
      </c>
      <c r="BD43" s="144" t="str">
        <f t="shared" si="7"/>
        <v/>
      </c>
      <c r="BE43" s="144" t="str">
        <f t="shared" si="7"/>
        <v/>
      </c>
    </row>
    <row r="44" spans="1:57" x14ac:dyDescent="0.25">
      <c r="A44" s="55" t="str">
        <f t="shared" si="4"/>
        <v/>
      </c>
      <c r="B44" s="116" t="str">
        <f>IF(LEN('ZMĚNY ZP OSTATNÍ'!B84)&gt;0,UPPER(SUBSTITUTE('ZMĚNY ZP OSTATNÍ'!B84,CHAR(10),"")),"")</f>
        <v/>
      </c>
      <c r="C44" s="116" t="str">
        <f>IF(LEN('ZMĚNY ZP OSTATNÍ'!C84)&gt;0,SUBSTITUTE('ZMĚNY ZP OSTATNÍ'!C84,CHAR(10),""),"")</f>
        <v/>
      </c>
      <c r="D44" s="116" t="str">
        <f>IF(LEN('ZMĚNY ZP OSTATNÍ'!D84)&gt;0,UPPER(SUBSTITUTE('ZMĚNY ZP OSTATNÍ'!D84,CHAR(10),"")),"")</f>
        <v/>
      </c>
      <c r="E44" s="116" t="str">
        <f>IF(LEN('ZMĚNY ZP OSTATNÍ'!E84)&gt;0,UPPER(SUBSTITUTE('ZMĚNY ZP OSTATNÍ'!E84,CHAR(10),"")),"")</f>
        <v/>
      </c>
      <c r="F44" s="116" t="str">
        <f>IF(LEN('ZMĚNY ZP OSTATNÍ'!F84)&gt;0,UPPER(SUBSTITUTE('ZMĚNY ZP OSTATNÍ'!F84,CHAR(10),"")),"")</f>
        <v/>
      </c>
      <c r="G44" s="116" t="str">
        <f>IF(LEN('ZMĚNY ZP OSTATNÍ'!G84)&gt;0,UPPER(SUBSTITUTE('ZMĚNY ZP OSTATNÍ'!G84,CHAR(10),"")),"")</f>
        <v/>
      </c>
      <c r="H44" s="116" t="str">
        <f>IF(LEN('ZMĚNY ZP OSTATNÍ'!H84)&gt;0,UPPER(SUBSTITUTE('ZMĚNY ZP OSTATNÍ'!H84,CHAR(10),"")),"")</f>
        <v/>
      </c>
      <c r="I44" s="116" t="str">
        <f>IF(LEN('ZMĚNY ZP OSTATNÍ'!I84)&gt;0,UPPER(SUBSTITUTE('ZMĚNY ZP OSTATNÍ'!I84,CHAR(10),"")),"")</f>
        <v/>
      </c>
      <c r="J44" s="116" t="str">
        <f>IF(LEN('ZMĚNY ZP OSTATNÍ'!J84)&gt;0,UPPER(SUBSTITUTE('ZMĚNY ZP OSTATNÍ'!J84,CHAR(10),"")),"")</f>
        <v/>
      </c>
      <c r="K44" s="116" t="str">
        <f>IF(LEN('ZMĚNY ZP OSTATNÍ'!K84)&gt;0,UPPER(SUBSTITUTE('ZMĚNY ZP OSTATNÍ'!K84,CHAR(10),"")),"")</f>
        <v/>
      </c>
      <c r="L44" s="116" t="str">
        <f>IF(LEN('ZMĚNY ZP OSTATNÍ'!L84)&gt;0,UPPER(SUBSTITUTE('ZMĚNY ZP OSTATNÍ'!L84,CHAR(10),"")),"")</f>
        <v/>
      </c>
      <c r="M44" s="116" t="str">
        <f>IF(LEN('ZMĚNY ZP OSTATNÍ'!M84)&gt;0,UPPER(SUBSTITUTE('ZMĚNY ZP OSTATNÍ'!M84,CHAR(10),"")),"")</f>
        <v/>
      </c>
      <c r="N44" s="116" t="str">
        <f>IF(LEN('ZMĚNY ZP OSTATNÍ'!N84)&gt;0,UPPER(SUBSTITUTE('ZMĚNY ZP OSTATNÍ'!N84,CHAR(10),"")),"")</f>
        <v/>
      </c>
      <c r="O44" s="116" t="str">
        <f>IF(LEN('ZMĚNY ZP OSTATNÍ'!O84)&gt;0,UPPER(SUBSTITUTE('ZMĚNY ZP OSTATNÍ'!O84,CHAR(10),"")),"")</f>
        <v/>
      </c>
      <c r="P44" s="116" t="str">
        <f>IF(LEN('ZMĚNY ZP OSTATNÍ'!P84)&gt;0,UPPER(SUBSTITUTE('ZMĚNY ZP OSTATNÍ'!P84,CHAR(10),"")),"")</f>
        <v/>
      </c>
      <c r="Q44" s="116" t="str">
        <f>IF(LEN('ZMĚNY ZP OSTATNÍ'!Q84)&gt;0,UPPER(SUBSTITUTE('ZMĚNY ZP OSTATNÍ'!Q84,CHAR(10),"")),"")</f>
        <v/>
      </c>
      <c r="R44" s="116" t="str">
        <f>IF(LEN('ZMĚNY ZP OSTATNÍ'!R84)&gt;0,UPPER(SUBSTITUTE('ZMĚNY ZP OSTATNÍ'!R84,CHAR(10),"")),"")</f>
        <v/>
      </c>
      <c r="S44" s="116" t="str">
        <f>IF(LEN('ZMĚNY ZP OSTATNÍ'!S84)&gt;0,UPPER(SUBSTITUTE('ZMĚNY ZP OSTATNÍ'!S84,CHAR(10),"")),"")</f>
        <v/>
      </c>
      <c r="T44" s="117" t="str">
        <f>IF('ZMĚNY ZP OSTATNÍ'!T84="","",'ZMĚNY ZP OSTATNÍ'!T84)</f>
        <v/>
      </c>
      <c r="U44" s="116" t="str">
        <f>IF(LEN('ZMĚNY ZP OSTATNÍ'!U84)&gt;0,UPPER(SUBSTITUTE('ZMĚNY ZP OSTATNÍ'!U84,CHAR(10),"")),"")</f>
        <v/>
      </c>
      <c r="V44" s="116" t="str">
        <f>IF(LEN('ZMĚNY ZP OSTATNÍ'!V84)&gt;0,UPPER(SUBSTITUTE('ZMĚNY ZP OSTATNÍ'!V84,CHAR(10),"")),"")</f>
        <v/>
      </c>
      <c r="W44" s="116" t="str">
        <f>IF(LEN('ZMĚNY ZP OSTATNÍ'!W84)&gt;0,UPPER(SUBSTITUTE('ZMĚNY ZP OSTATNÍ'!W84,CHAR(10),"")),"")</f>
        <v/>
      </c>
      <c r="X44" s="116" t="str">
        <f>IF(LEN('ZMĚNY ZP OSTATNÍ'!X84)&gt;0,UPPER(SUBSTITUTE('ZMĚNY ZP OSTATNÍ'!X84,CHAR(10),"")),"")</f>
        <v/>
      </c>
      <c r="Y44" s="116" t="str">
        <f>IF(LEN('ZMĚNY ZP OSTATNÍ'!Y84)&gt;0,UPPER(SUBSTITUTE('ZMĚNY ZP OSTATNÍ'!Y84,CHAR(10),"")),"")</f>
        <v/>
      </c>
      <c r="Z44" s="116" t="str">
        <f>IF(LEN('ZMĚNY ZP OSTATNÍ'!Z84)&gt;0,UPPER(SUBSTITUTE('ZMĚNY ZP OSTATNÍ'!Z84,CHAR(10),"")),"")</f>
        <v/>
      </c>
      <c r="AA44" s="116" t="str">
        <f>IF(LEN('ZMĚNY ZP OSTATNÍ'!AA84)&gt;0,UPPER(SUBSTITUTE('ZMĚNY ZP OSTATNÍ'!AA84,CHAR(10),"")),"")</f>
        <v/>
      </c>
      <c r="AB44" s="116" t="str">
        <f>IF(LEN('ZMĚNY ZP OSTATNÍ'!AB84)&gt;0,UPPER(SUBSTITUTE('ZMĚNY ZP OSTATNÍ'!AB84,CHAR(10),"")),"")</f>
        <v/>
      </c>
      <c r="AC44" s="116" t="str">
        <f>IF(LEN('ZMĚNY ZP OSTATNÍ'!AC84)&gt;0,UPPER(SUBSTITUTE('ZMĚNY ZP OSTATNÍ'!AC84,CHAR(10),"")),"")</f>
        <v/>
      </c>
      <c r="AD44" s="116" t="str">
        <f>IF(LEN('ZMĚNY ZP OSTATNÍ'!AD84)&gt;0,UPPER(SUBSTITUTE('ZMĚNY ZP OSTATNÍ'!AD84,CHAR(10),"")),"")</f>
        <v/>
      </c>
      <c r="AE44" s="144" t="str">
        <f t="shared" si="8"/>
        <v/>
      </c>
      <c r="AF44" s="144" t="str">
        <f t="shared" si="8"/>
        <v/>
      </c>
      <c r="AG44" s="144" t="str">
        <f t="shared" si="8"/>
        <v/>
      </c>
      <c r="AH44" s="144" t="str">
        <f t="shared" si="8"/>
        <v/>
      </c>
      <c r="AI44" s="144" t="str">
        <f t="shared" si="8"/>
        <v/>
      </c>
      <c r="AJ44" s="144" t="str">
        <f t="shared" si="8"/>
        <v/>
      </c>
      <c r="AK44" s="144" t="str">
        <f t="shared" si="8"/>
        <v/>
      </c>
      <c r="AL44" s="144" t="str">
        <f t="shared" si="8"/>
        <v/>
      </c>
      <c r="AM44" s="144" t="str">
        <f t="shared" si="8"/>
        <v/>
      </c>
      <c r="AN44" s="144" t="str">
        <f t="shared" si="8"/>
        <v/>
      </c>
      <c r="AO44" s="144" t="str">
        <f t="shared" si="8"/>
        <v/>
      </c>
      <c r="AP44" s="144" t="str">
        <f t="shared" si="8"/>
        <v/>
      </c>
      <c r="AQ44" s="144" t="str">
        <f t="shared" si="8"/>
        <v/>
      </c>
      <c r="AR44" s="144" t="str">
        <f t="shared" si="8"/>
        <v/>
      </c>
      <c r="AS44" s="144" t="str">
        <f t="shared" si="8"/>
        <v/>
      </c>
      <c r="AT44" s="144" t="str">
        <f t="shared" si="5"/>
        <v/>
      </c>
      <c r="AU44" s="144" t="str">
        <f t="shared" si="5"/>
        <v/>
      </c>
      <c r="AV44" s="145" t="str">
        <f t="shared" si="5"/>
        <v/>
      </c>
      <c r="AW44" s="144" t="str">
        <f t="shared" si="7"/>
        <v/>
      </c>
      <c r="AX44" s="144" t="str">
        <f t="shared" si="7"/>
        <v/>
      </c>
      <c r="AY44" s="145" t="str">
        <f t="shared" si="7"/>
        <v/>
      </c>
      <c r="AZ44" s="144" t="str">
        <f t="shared" si="7"/>
        <v/>
      </c>
      <c r="BA44" s="144" t="str">
        <f t="shared" si="7"/>
        <v/>
      </c>
      <c r="BB44" s="144" t="str">
        <f t="shared" si="7"/>
        <v/>
      </c>
      <c r="BC44" s="144" t="str">
        <f t="shared" si="7"/>
        <v/>
      </c>
      <c r="BD44" s="144" t="str">
        <f t="shared" si="7"/>
        <v/>
      </c>
      <c r="BE44" s="144" t="str">
        <f t="shared" si="7"/>
        <v/>
      </c>
    </row>
    <row r="45" spans="1:57" x14ac:dyDescent="0.25">
      <c r="A45" s="55" t="str">
        <f t="shared" si="4"/>
        <v/>
      </c>
      <c r="B45" s="116" t="str">
        <f>IF(LEN('ZMĚNY ZP OSTATNÍ'!B86)&gt;0,UPPER(SUBSTITUTE('ZMĚNY ZP OSTATNÍ'!B86,CHAR(10),"")),"")</f>
        <v/>
      </c>
      <c r="C45" s="116" t="str">
        <f>IF(LEN('ZMĚNY ZP OSTATNÍ'!C86)&gt;0,SUBSTITUTE('ZMĚNY ZP OSTATNÍ'!C86,CHAR(10),""),"")</f>
        <v/>
      </c>
      <c r="D45" s="116" t="str">
        <f>IF(LEN('ZMĚNY ZP OSTATNÍ'!D86)&gt;0,UPPER(SUBSTITUTE('ZMĚNY ZP OSTATNÍ'!D86,CHAR(10),"")),"")</f>
        <v/>
      </c>
      <c r="E45" s="116" t="str">
        <f>IF(LEN('ZMĚNY ZP OSTATNÍ'!E86)&gt;0,UPPER(SUBSTITUTE('ZMĚNY ZP OSTATNÍ'!E86,CHAR(10),"")),"")</f>
        <v/>
      </c>
      <c r="F45" s="116" t="str">
        <f>IF(LEN('ZMĚNY ZP OSTATNÍ'!F86)&gt;0,UPPER(SUBSTITUTE('ZMĚNY ZP OSTATNÍ'!F86,CHAR(10),"")),"")</f>
        <v/>
      </c>
      <c r="G45" s="116" t="str">
        <f>IF(LEN('ZMĚNY ZP OSTATNÍ'!G86)&gt;0,UPPER(SUBSTITUTE('ZMĚNY ZP OSTATNÍ'!G86,CHAR(10),"")),"")</f>
        <v/>
      </c>
      <c r="H45" s="116" t="str">
        <f>IF(LEN('ZMĚNY ZP OSTATNÍ'!H86)&gt;0,UPPER(SUBSTITUTE('ZMĚNY ZP OSTATNÍ'!H86,CHAR(10),"")),"")</f>
        <v/>
      </c>
      <c r="I45" s="116" t="str">
        <f>IF(LEN('ZMĚNY ZP OSTATNÍ'!I86)&gt;0,UPPER(SUBSTITUTE('ZMĚNY ZP OSTATNÍ'!I86,CHAR(10),"")),"")</f>
        <v/>
      </c>
      <c r="J45" s="116" t="str">
        <f>IF(LEN('ZMĚNY ZP OSTATNÍ'!J86)&gt;0,UPPER(SUBSTITUTE('ZMĚNY ZP OSTATNÍ'!J86,CHAR(10),"")),"")</f>
        <v/>
      </c>
      <c r="K45" s="116" t="str">
        <f>IF(LEN('ZMĚNY ZP OSTATNÍ'!K86)&gt;0,UPPER(SUBSTITUTE('ZMĚNY ZP OSTATNÍ'!K86,CHAR(10),"")),"")</f>
        <v/>
      </c>
      <c r="L45" s="116" t="str">
        <f>IF(LEN('ZMĚNY ZP OSTATNÍ'!L86)&gt;0,UPPER(SUBSTITUTE('ZMĚNY ZP OSTATNÍ'!L86,CHAR(10),"")),"")</f>
        <v/>
      </c>
      <c r="M45" s="116" t="str">
        <f>IF(LEN('ZMĚNY ZP OSTATNÍ'!M86)&gt;0,UPPER(SUBSTITUTE('ZMĚNY ZP OSTATNÍ'!M86,CHAR(10),"")),"")</f>
        <v/>
      </c>
      <c r="N45" s="116" t="str">
        <f>IF(LEN('ZMĚNY ZP OSTATNÍ'!N86)&gt;0,UPPER(SUBSTITUTE('ZMĚNY ZP OSTATNÍ'!N86,CHAR(10),"")),"")</f>
        <v/>
      </c>
      <c r="O45" s="116" t="str">
        <f>IF(LEN('ZMĚNY ZP OSTATNÍ'!O86)&gt;0,UPPER(SUBSTITUTE('ZMĚNY ZP OSTATNÍ'!O86,CHAR(10),"")),"")</f>
        <v/>
      </c>
      <c r="P45" s="116" t="str">
        <f>IF(LEN('ZMĚNY ZP OSTATNÍ'!P86)&gt;0,UPPER(SUBSTITUTE('ZMĚNY ZP OSTATNÍ'!P86,CHAR(10),"")),"")</f>
        <v/>
      </c>
      <c r="Q45" s="116" t="str">
        <f>IF(LEN('ZMĚNY ZP OSTATNÍ'!Q86)&gt;0,UPPER(SUBSTITUTE('ZMĚNY ZP OSTATNÍ'!Q86,CHAR(10),"")),"")</f>
        <v/>
      </c>
      <c r="R45" s="116" t="str">
        <f>IF(LEN('ZMĚNY ZP OSTATNÍ'!R86)&gt;0,UPPER(SUBSTITUTE('ZMĚNY ZP OSTATNÍ'!R86,CHAR(10),"")),"")</f>
        <v/>
      </c>
      <c r="S45" s="116" t="str">
        <f>IF(LEN('ZMĚNY ZP OSTATNÍ'!S86)&gt;0,UPPER(SUBSTITUTE('ZMĚNY ZP OSTATNÍ'!S86,CHAR(10),"")),"")</f>
        <v/>
      </c>
      <c r="T45" s="117" t="str">
        <f>IF('ZMĚNY ZP OSTATNÍ'!T86="","",'ZMĚNY ZP OSTATNÍ'!T86)</f>
        <v/>
      </c>
      <c r="U45" s="116" t="str">
        <f>IF(LEN('ZMĚNY ZP OSTATNÍ'!U86)&gt;0,UPPER(SUBSTITUTE('ZMĚNY ZP OSTATNÍ'!U86,CHAR(10),"")),"")</f>
        <v/>
      </c>
      <c r="V45" s="116" t="str">
        <f>IF(LEN('ZMĚNY ZP OSTATNÍ'!V86)&gt;0,UPPER(SUBSTITUTE('ZMĚNY ZP OSTATNÍ'!V86,CHAR(10),"")),"")</f>
        <v/>
      </c>
      <c r="W45" s="116" t="str">
        <f>IF(LEN('ZMĚNY ZP OSTATNÍ'!W86)&gt;0,UPPER(SUBSTITUTE('ZMĚNY ZP OSTATNÍ'!W86,CHAR(10),"")),"")</f>
        <v/>
      </c>
      <c r="X45" s="116" t="str">
        <f>IF(LEN('ZMĚNY ZP OSTATNÍ'!X86)&gt;0,UPPER(SUBSTITUTE('ZMĚNY ZP OSTATNÍ'!X86,CHAR(10),"")),"")</f>
        <v/>
      </c>
      <c r="Y45" s="116" t="str">
        <f>IF(LEN('ZMĚNY ZP OSTATNÍ'!Y86)&gt;0,UPPER(SUBSTITUTE('ZMĚNY ZP OSTATNÍ'!Y86,CHAR(10),"")),"")</f>
        <v/>
      </c>
      <c r="Z45" s="116" t="str">
        <f>IF(LEN('ZMĚNY ZP OSTATNÍ'!Z86)&gt;0,UPPER(SUBSTITUTE('ZMĚNY ZP OSTATNÍ'!Z86,CHAR(10),"")),"")</f>
        <v/>
      </c>
      <c r="AA45" s="116" t="str">
        <f>IF(LEN('ZMĚNY ZP OSTATNÍ'!AA86)&gt;0,UPPER(SUBSTITUTE('ZMĚNY ZP OSTATNÍ'!AA86,CHAR(10),"")),"")</f>
        <v/>
      </c>
      <c r="AB45" s="116" t="str">
        <f>IF(LEN('ZMĚNY ZP OSTATNÍ'!AB86)&gt;0,UPPER(SUBSTITUTE('ZMĚNY ZP OSTATNÍ'!AB86,CHAR(10),"")),"")</f>
        <v/>
      </c>
      <c r="AC45" s="116" t="str">
        <f>IF(LEN('ZMĚNY ZP OSTATNÍ'!AC86)&gt;0,UPPER(SUBSTITUTE('ZMĚNY ZP OSTATNÍ'!AC86,CHAR(10),"")),"")</f>
        <v/>
      </c>
      <c r="AD45" s="116" t="str">
        <f>IF(LEN('ZMĚNY ZP OSTATNÍ'!AD86)&gt;0,UPPER(SUBSTITUTE('ZMĚNY ZP OSTATNÍ'!AD86,CHAR(10),"")),"")</f>
        <v/>
      </c>
      <c r="AE45" s="144" t="str">
        <f t="shared" si="8"/>
        <v/>
      </c>
      <c r="AF45" s="144" t="str">
        <f t="shared" si="8"/>
        <v/>
      </c>
      <c r="AG45" s="144" t="str">
        <f t="shared" si="8"/>
        <v/>
      </c>
      <c r="AH45" s="144" t="str">
        <f t="shared" si="8"/>
        <v/>
      </c>
      <c r="AI45" s="144" t="str">
        <f t="shared" si="8"/>
        <v/>
      </c>
      <c r="AJ45" s="144" t="str">
        <f t="shared" si="8"/>
        <v/>
      </c>
      <c r="AK45" s="144" t="str">
        <f t="shared" si="8"/>
        <v/>
      </c>
      <c r="AL45" s="144" t="str">
        <f t="shared" si="8"/>
        <v/>
      </c>
      <c r="AM45" s="144" t="str">
        <f t="shared" si="8"/>
        <v/>
      </c>
      <c r="AN45" s="144" t="str">
        <f t="shared" si="8"/>
        <v/>
      </c>
      <c r="AO45" s="144" t="str">
        <f t="shared" si="8"/>
        <v/>
      </c>
      <c r="AP45" s="144" t="str">
        <f t="shared" si="8"/>
        <v/>
      </c>
      <c r="AQ45" s="144" t="str">
        <f t="shared" si="8"/>
        <v/>
      </c>
      <c r="AR45" s="144" t="str">
        <f t="shared" si="8"/>
        <v/>
      </c>
      <c r="AS45" s="144" t="str">
        <f t="shared" si="8"/>
        <v/>
      </c>
      <c r="AT45" s="144" t="str">
        <f t="shared" si="5"/>
        <v/>
      </c>
      <c r="AU45" s="144" t="str">
        <f t="shared" si="5"/>
        <v/>
      </c>
      <c r="AV45" s="145" t="str">
        <f t="shared" si="5"/>
        <v/>
      </c>
      <c r="AW45" s="144" t="str">
        <f t="shared" si="7"/>
        <v/>
      </c>
      <c r="AX45" s="144" t="str">
        <f t="shared" si="7"/>
        <v/>
      </c>
      <c r="AY45" s="145" t="str">
        <f t="shared" si="7"/>
        <v/>
      </c>
      <c r="AZ45" s="144" t="str">
        <f t="shared" si="7"/>
        <v/>
      </c>
      <c r="BA45" s="144" t="str">
        <f t="shared" si="7"/>
        <v/>
      </c>
      <c r="BB45" s="144" t="str">
        <f t="shared" si="7"/>
        <v/>
      </c>
      <c r="BC45" s="144" t="str">
        <f t="shared" si="7"/>
        <v/>
      </c>
      <c r="BD45" s="144" t="str">
        <f t="shared" si="7"/>
        <v/>
      </c>
      <c r="BE45" s="144" t="str">
        <f t="shared" si="7"/>
        <v/>
      </c>
    </row>
    <row r="46" spans="1:57" x14ac:dyDescent="0.25">
      <c r="A46" s="55" t="str">
        <f t="shared" si="4"/>
        <v/>
      </c>
      <c r="B46" s="116" t="str">
        <f>IF(LEN('ZMĚNY ZP OSTATNÍ'!B88)&gt;0,UPPER(SUBSTITUTE('ZMĚNY ZP OSTATNÍ'!B88,CHAR(10),"")),"")</f>
        <v/>
      </c>
      <c r="C46" s="116" t="str">
        <f>IF(LEN('ZMĚNY ZP OSTATNÍ'!C88)&gt;0,SUBSTITUTE('ZMĚNY ZP OSTATNÍ'!C88,CHAR(10),""),"")</f>
        <v/>
      </c>
      <c r="D46" s="116" t="str">
        <f>IF(LEN('ZMĚNY ZP OSTATNÍ'!D88)&gt;0,UPPER(SUBSTITUTE('ZMĚNY ZP OSTATNÍ'!D88,CHAR(10),"")),"")</f>
        <v/>
      </c>
      <c r="E46" s="116" t="str">
        <f>IF(LEN('ZMĚNY ZP OSTATNÍ'!E88)&gt;0,UPPER(SUBSTITUTE('ZMĚNY ZP OSTATNÍ'!E88,CHAR(10),"")),"")</f>
        <v/>
      </c>
      <c r="F46" s="116" t="str">
        <f>IF(LEN('ZMĚNY ZP OSTATNÍ'!F88)&gt;0,UPPER(SUBSTITUTE('ZMĚNY ZP OSTATNÍ'!F88,CHAR(10),"")),"")</f>
        <v/>
      </c>
      <c r="G46" s="116" t="str">
        <f>IF(LEN('ZMĚNY ZP OSTATNÍ'!G88)&gt;0,UPPER(SUBSTITUTE('ZMĚNY ZP OSTATNÍ'!G88,CHAR(10),"")),"")</f>
        <v/>
      </c>
      <c r="H46" s="116" t="str">
        <f>IF(LEN('ZMĚNY ZP OSTATNÍ'!H88)&gt;0,UPPER(SUBSTITUTE('ZMĚNY ZP OSTATNÍ'!H88,CHAR(10),"")),"")</f>
        <v/>
      </c>
      <c r="I46" s="116" t="str">
        <f>IF(LEN('ZMĚNY ZP OSTATNÍ'!I88)&gt;0,UPPER(SUBSTITUTE('ZMĚNY ZP OSTATNÍ'!I88,CHAR(10),"")),"")</f>
        <v/>
      </c>
      <c r="J46" s="116" t="str">
        <f>IF(LEN('ZMĚNY ZP OSTATNÍ'!J88)&gt;0,UPPER(SUBSTITUTE('ZMĚNY ZP OSTATNÍ'!J88,CHAR(10),"")),"")</f>
        <v/>
      </c>
      <c r="K46" s="116" t="str">
        <f>IF(LEN('ZMĚNY ZP OSTATNÍ'!K88)&gt;0,UPPER(SUBSTITUTE('ZMĚNY ZP OSTATNÍ'!K88,CHAR(10),"")),"")</f>
        <v/>
      </c>
      <c r="L46" s="116" t="str">
        <f>IF(LEN('ZMĚNY ZP OSTATNÍ'!L88)&gt;0,UPPER(SUBSTITUTE('ZMĚNY ZP OSTATNÍ'!L88,CHAR(10),"")),"")</f>
        <v/>
      </c>
      <c r="M46" s="116" t="str">
        <f>IF(LEN('ZMĚNY ZP OSTATNÍ'!M88)&gt;0,UPPER(SUBSTITUTE('ZMĚNY ZP OSTATNÍ'!M88,CHAR(10),"")),"")</f>
        <v/>
      </c>
      <c r="N46" s="116" t="str">
        <f>IF(LEN('ZMĚNY ZP OSTATNÍ'!N88)&gt;0,UPPER(SUBSTITUTE('ZMĚNY ZP OSTATNÍ'!N88,CHAR(10),"")),"")</f>
        <v/>
      </c>
      <c r="O46" s="116" t="str">
        <f>IF(LEN('ZMĚNY ZP OSTATNÍ'!O88)&gt;0,UPPER(SUBSTITUTE('ZMĚNY ZP OSTATNÍ'!O88,CHAR(10),"")),"")</f>
        <v/>
      </c>
      <c r="P46" s="116" t="str">
        <f>IF(LEN('ZMĚNY ZP OSTATNÍ'!P88)&gt;0,UPPER(SUBSTITUTE('ZMĚNY ZP OSTATNÍ'!P88,CHAR(10),"")),"")</f>
        <v/>
      </c>
      <c r="Q46" s="116" t="str">
        <f>IF(LEN('ZMĚNY ZP OSTATNÍ'!Q88)&gt;0,UPPER(SUBSTITUTE('ZMĚNY ZP OSTATNÍ'!Q88,CHAR(10),"")),"")</f>
        <v/>
      </c>
      <c r="R46" s="116" t="str">
        <f>IF(LEN('ZMĚNY ZP OSTATNÍ'!R88)&gt;0,UPPER(SUBSTITUTE('ZMĚNY ZP OSTATNÍ'!R88,CHAR(10),"")),"")</f>
        <v/>
      </c>
      <c r="S46" s="116" t="str">
        <f>IF(LEN('ZMĚNY ZP OSTATNÍ'!S88)&gt;0,UPPER(SUBSTITUTE('ZMĚNY ZP OSTATNÍ'!S88,CHAR(10),"")),"")</f>
        <v/>
      </c>
      <c r="T46" s="117" t="str">
        <f>IF('ZMĚNY ZP OSTATNÍ'!T88="","",'ZMĚNY ZP OSTATNÍ'!T88)</f>
        <v/>
      </c>
      <c r="U46" s="116" t="str">
        <f>IF(LEN('ZMĚNY ZP OSTATNÍ'!U88)&gt;0,UPPER(SUBSTITUTE('ZMĚNY ZP OSTATNÍ'!U88,CHAR(10),"")),"")</f>
        <v/>
      </c>
      <c r="V46" s="116" t="str">
        <f>IF(LEN('ZMĚNY ZP OSTATNÍ'!V88)&gt;0,UPPER(SUBSTITUTE('ZMĚNY ZP OSTATNÍ'!V88,CHAR(10),"")),"")</f>
        <v/>
      </c>
      <c r="W46" s="116" t="str">
        <f>IF(LEN('ZMĚNY ZP OSTATNÍ'!W88)&gt;0,UPPER(SUBSTITUTE('ZMĚNY ZP OSTATNÍ'!W88,CHAR(10),"")),"")</f>
        <v/>
      </c>
      <c r="X46" s="116" t="str">
        <f>IF(LEN('ZMĚNY ZP OSTATNÍ'!X88)&gt;0,UPPER(SUBSTITUTE('ZMĚNY ZP OSTATNÍ'!X88,CHAR(10),"")),"")</f>
        <v/>
      </c>
      <c r="Y46" s="116" t="str">
        <f>IF(LEN('ZMĚNY ZP OSTATNÍ'!Y88)&gt;0,UPPER(SUBSTITUTE('ZMĚNY ZP OSTATNÍ'!Y88,CHAR(10),"")),"")</f>
        <v/>
      </c>
      <c r="Z46" s="116" t="str">
        <f>IF(LEN('ZMĚNY ZP OSTATNÍ'!Z88)&gt;0,UPPER(SUBSTITUTE('ZMĚNY ZP OSTATNÍ'!Z88,CHAR(10),"")),"")</f>
        <v/>
      </c>
      <c r="AA46" s="116" t="str">
        <f>IF(LEN('ZMĚNY ZP OSTATNÍ'!AA88)&gt;0,UPPER(SUBSTITUTE('ZMĚNY ZP OSTATNÍ'!AA88,CHAR(10),"")),"")</f>
        <v/>
      </c>
      <c r="AB46" s="116" t="str">
        <f>IF(LEN('ZMĚNY ZP OSTATNÍ'!AB88)&gt;0,UPPER(SUBSTITUTE('ZMĚNY ZP OSTATNÍ'!AB88,CHAR(10),"")),"")</f>
        <v/>
      </c>
      <c r="AC46" s="116" t="str">
        <f>IF(LEN('ZMĚNY ZP OSTATNÍ'!AC88)&gt;0,UPPER(SUBSTITUTE('ZMĚNY ZP OSTATNÍ'!AC88,CHAR(10),"")),"")</f>
        <v/>
      </c>
      <c r="AD46" s="116" t="str">
        <f>IF(LEN('ZMĚNY ZP OSTATNÍ'!AD88)&gt;0,UPPER(SUBSTITUTE('ZMĚNY ZP OSTATNÍ'!AD88,CHAR(10),"")),"")</f>
        <v/>
      </c>
      <c r="AE46" s="144" t="str">
        <f t="shared" si="8"/>
        <v/>
      </c>
      <c r="AF46" s="144" t="str">
        <f t="shared" si="8"/>
        <v/>
      </c>
      <c r="AG46" s="144" t="str">
        <f t="shared" si="8"/>
        <v/>
      </c>
      <c r="AH46" s="144" t="str">
        <f t="shared" si="8"/>
        <v/>
      </c>
      <c r="AI46" s="144" t="str">
        <f t="shared" si="8"/>
        <v/>
      </c>
      <c r="AJ46" s="144" t="str">
        <f t="shared" si="8"/>
        <v/>
      </c>
      <c r="AK46" s="144" t="str">
        <f t="shared" si="8"/>
        <v/>
      </c>
      <c r="AL46" s="144" t="str">
        <f t="shared" si="8"/>
        <v/>
      </c>
      <c r="AM46" s="144" t="str">
        <f t="shared" si="8"/>
        <v/>
      </c>
      <c r="AN46" s="144" t="str">
        <f t="shared" si="8"/>
        <v/>
      </c>
      <c r="AO46" s="144" t="str">
        <f t="shared" si="8"/>
        <v/>
      </c>
      <c r="AP46" s="144" t="str">
        <f t="shared" si="8"/>
        <v/>
      </c>
      <c r="AQ46" s="144" t="str">
        <f t="shared" si="8"/>
        <v/>
      </c>
      <c r="AR46" s="144" t="str">
        <f t="shared" si="8"/>
        <v/>
      </c>
      <c r="AS46" s="144" t="str">
        <f t="shared" si="8"/>
        <v/>
      </c>
      <c r="AT46" s="144" t="str">
        <f t="shared" si="5"/>
        <v/>
      </c>
      <c r="AU46" s="144" t="str">
        <f t="shared" si="5"/>
        <v/>
      </c>
      <c r="AV46" s="145" t="str">
        <f t="shared" si="5"/>
        <v/>
      </c>
      <c r="AW46" s="144" t="str">
        <f t="shared" si="7"/>
        <v/>
      </c>
      <c r="AX46" s="144" t="str">
        <f t="shared" si="7"/>
        <v/>
      </c>
      <c r="AY46" s="145" t="str">
        <f t="shared" si="7"/>
        <v/>
      </c>
      <c r="AZ46" s="144" t="str">
        <f t="shared" si="7"/>
        <v/>
      </c>
      <c r="BA46" s="144" t="str">
        <f t="shared" si="7"/>
        <v/>
      </c>
      <c r="BB46" s="144" t="str">
        <f t="shared" si="7"/>
        <v/>
      </c>
      <c r="BC46" s="144" t="str">
        <f t="shared" si="7"/>
        <v/>
      </c>
      <c r="BD46" s="144" t="str">
        <f t="shared" si="7"/>
        <v/>
      </c>
      <c r="BE46" s="144" t="str">
        <f t="shared" si="7"/>
        <v/>
      </c>
    </row>
    <row r="47" spans="1:57" x14ac:dyDescent="0.25">
      <c r="A47" s="55" t="str">
        <f t="shared" si="4"/>
        <v/>
      </c>
      <c r="B47" s="116" t="str">
        <f>IF(LEN('ZMĚNY ZP OSTATNÍ'!B90)&gt;0,UPPER(SUBSTITUTE('ZMĚNY ZP OSTATNÍ'!B90,CHAR(10),"")),"")</f>
        <v/>
      </c>
      <c r="C47" s="116" t="str">
        <f>IF(LEN('ZMĚNY ZP OSTATNÍ'!C90)&gt;0,SUBSTITUTE('ZMĚNY ZP OSTATNÍ'!C90,CHAR(10),""),"")</f>
        <v/>
      </c>
      <c r="D47" s="116" t="str">
        <f>IF(LEN('ZMĚNY ZP OSTATNÍ'!D90)&gt;0,UPPER(SUBSTITUTE('ZMĚNY ZP OSTATNÍ'!D90,CHAR(10),"")),"")</f>
        <v/>
      </c>
      <c r="E47" s="116" t="str">
        <f>IF(LEN('ZMĚNY ZP OSTATNÍ'!E90)&gt;0,UPPER(SUBSTITUTE('ZMĚNY ZP OSTATNÍ'!E90,CHAR(10),"")),"")</f>
        <v/>
      </c>
      <c r="F47" s="116" t="str">
        <f>IF(LEN('ZMĚNY ZP OSTATNÍ'!F90)&gt;0,UPPER(SUBSTITUTE('ZMĚNY ZP OSTATNÍ'!F90,CHAR(10),"")),"")</f>
        <v/>
      </c>
      <c r="G47" s="116" t="str">
        <f>IF(LEN('ZMĚNY ZP OSTATNÍ'!G90)&gt;0,UPPER(SUBSTITUTE('ZMĚNY ZP OSTATNÍ'!G90,CHAR(10),"")),"")</f>
        <v/>
      </c>
      <c r="H47" s="116" t="str">
        <f>IF(LEN('ZMĚNY ZP OSTATNÍ'!H90)&gt;0,UPPER(SUBSTITUTE('ZMĚNY ZP OSTATNÍ'!H90,CHAR(10),"")),"")</f>
        <v/>
      </c>
      <c r="I47" s="116" t="str">
        <f>IF(LEN('ZMĚNY ZP OSTATNÍ'!I90)&gt;0,UPPER(SUBSTITUTE('ZMĚNY ZP OSTATNÍ'!I90,CHAR(10),"")),"")</f>
        <v/>
      </c>
      <c r="J47" s="116" t="str">
        <f>IF(LEN('ZMĚNY ZP OSTATNÍ'!J90)&gt;0,UPPER(SUBSTITUTE('ZMĚNY ZP OSTATNÍ'!J90,CHAR(10),"")),"")</f>
        <v/>
      </c>
      <c r="K47" s="116" t="str">
        <f>IF(LEN('ZMĚNY ZP OSTATNÍ'!K90)&gt;0,UPPER(SUBSTITUTE('ZMĚNY ZP OSTATNÍ'!K90,CHAR(10),"")),"")</f>
        <v/>
      </c>
      <c r="L47" s="116" t="str">
        <f>IF(LEN('ZMĚNY ZP OSTATNÍ'!L90)&gt;0,UPPER(SUBSTITUTE('ZMĚNY ZP OSTATNÍ'!L90,CHAR(10),"")),"")</f>
        <v/>
      </c>
      <c r="M47" s="116" t="str">
        <f>IF(LEN('ZMĚNY ZP OSTATNÍ'!M90)&gt;0,UPPER(SUBSTITUTE('ZMĚNY ZP OSTATNÍ'!M90,CHAR(10),"")),"")</f>
        <v/>
      </c>
      <c r="N47" s="116" t="str">
        <f>IF(LEN('ZMĚNY ZP OSTATNÍ'!N90)&gt;0,UPPER(SUBSTITUTE('ZMĚNY ZP OSTATNÍ'!N90,CHAR(10),"")),"")</f>
        <v/>
      </c>
      <c r="O47" s="116" t="str">
        <f>IF(LEN('ZMĚNY ZP OSTATNÍ'!O90)&gt;0,UPPER(SUBSTITUTE('ZMĚNY ZP OSTATNÍ'!O90,CHAR(10),"")),"")</f>
        <v/>
      </c>
      <c r="P47" s="116" t="str">
        <f>IF(LEN('ZMĚNY ZP OSTATNÍ'!P90)&gt;0,UPPER(SUBSTITUTE('ZMĚNY ZP OSTATNÍ'!P90,CHAR(10),"")),"")</f>
        <v/>
      </c>
      <c r="Q47" s="116" t="str">
        <f>IF(LEN('ZMĚNY ZP OSTATNÍ'!Q90)&gt;0,UPPER(SUBSTITUTE('ZMĚNY ZP OSTATNÍ'!Q90,CHAR(10),"")),"")</f>
        <v/>
      </c>
      <c r="R47" s="116" t="str">
        <f>IF(LEN('ZMĚNY ZP OSTATNÍ'!R90)&gt;0,UPPER(SUBSTITUTE('ZMĚNY ZP OSTATNÍ'!R90,CHAR(10),"")),"")</f>
        <v/>
      </c>
      <c r="S47" s="116" t="str">
        <f>IF(LEN('ZMĚNY ZP OSTATNÍ'!S90)&gt;0,UPPER(SUBSTITUTE('ZMĚNY ZP OSTATNÍ'!S90,CHAR(10),"")),"")</f>
        <v/>
      </c>
      <c r="T47" s="117" t="str">
        <f>IF('ZMĚNY ZP OSTATNÍ'!T90="","",'ZMĚNY ZP OSTATNÍ'!T90)</f>
        <v/>
      </c>
      <c r="U47" s="116" t="str">
        <f>IF(LEN('ZMĚNY ZP OSTATNÍ'!U90)&gt;0,UPPER(SUBSTITUTE('ZMĚNY ZP OSTATNÍ'!U90,CHAR(10),"")),"")</f>
        <v/>
      </c>
      <c r="V47" s="116" t="str">
        <f>IF(LEN('ZMĚNY ZP OSTATNÍ'!V90)&gt;0,UPPER(SUBSTITUTE('ZMĚNY ZP OSTATNÍ'!V90,CHAR(10),"")),"")</f>
        <v/>
      </c>
      <c r="W47" s="116" t="str">
        <f>IF(LEN('ZMĚNY ZP OSTATNÍ'!W90)&gt;0,UPPER(SUBSTITUTE('ZMĚNY ZP OSTATNÍ'!W90,CHAR(10),"")),"")</f>
        <v/>
      </c>
      <c r="X47" s="116" t="str">
        <f>IF(LEN('ZMĚNY ZP OSTATNÍ'!X90)&gt;0,UPPER(SUBSTITUTE('ZMĚNY ZP OSTATNÍ'!X90,CHAR(10),"")),"")</f>
        <v/>
      </c>
      <c r="Y47" s="116" t="str">
        <f>IF(LEN('ZMĚNY ZP OSTATNÍ'!Y90)&gt;0,UPPER(SUBSTITUTE('ZMĚNY ZP OSTATNÍ'!Y90,CHAR(10),"")),"")</f>
        <v/>
      </c>
      <c r="Z47" s="116" t="str">
        <f>IF(LEN('ZMĚNY ZP OSTATNÍ'!Z90)&gt;0,UPPER(SUBSTITUTE('ZMĚNY ZP OSTATNÍ'!Z90,CHAR(10),"")),"")</f>
        <v/>
      </c>
      <c r="AA47" s="116" t="str">
        <f>IF(LEN('ZMĚNY ZP OSTATNÍ'!AA90)&gt;0,UPPER(SUBSTITUTE('ZMĚNY ZP OSTATNÍ'!AA90,CHAR(10),"")),"")</f>
        <v/>
      </c>
      <c r="AB47" s="116" t="str">
        <f>IF(LEN('ZMĚNY ZP OSTATNÍ'!AB90)&gt;0,UPPER(SUBSTITUTE('ZMĚNY ZP OSTATNÍ'!AB90,CHAR(10),"")),"")</f>
        <v/>
      </c>
      <c r="AC47" s="116" t="str">
        <f>IF(LEN('ZMĚNY ZP OSTATNÍ'!AC90)&gt;0,UPPER(SUBSTITUTE('ZMĚNY ZP OSTATNÍ'!AC90,CHAR(10),"")),"")</f>
        <v/>
      </c>
      <c r="AD47" s="116" t="str">
        <f>IF(LEN('ZMĚNY ZP OSTATNÍ'!AD90)&gt;0,UPPER(SUBSTITUTE('ZMĚNY ZP OSTATNÍ'!AD90,CHAR(10),"")),"")</f>
        <v/>
      </c>
      <c r="AE47" s="144" t="str">
        <f t="shared" si="8"/>
        <v/>
      </c>
      <c r="AF47" s="144" t="str">
        <f t="shared" si="8"/>
        <v/>
      </c>
      <c r="AG47" s="144" t="str">
        <f t="shared" si="8"/>
        <v/>
      </c>
      <c r="AH47" s="144" t="str">
        <f t="shared" si="8"/>
        <v/>
      </c>
      <c r="AI47" s="144" t="str">
        <f t="shared" si="8"/>
        <v/>
      </c>
      <c r="AJ47" s="144" t="str">
        <f t="shared" si="8"/>
        <v/>
      </c>
      <c r="AK47" s="144" t="str">
        <f t="shared" si="8"/>
        <v/>
      </c>
      <c r="AL47" s="144" t="str">
        <f t="shared" si="8"/>
        <v/>
      </c>
      <c r="AM47" s="144" t="str">
        <f t="shared" si="8"/>
        <v/>
      </c>
      <c r="AN47" s="144" t="str">
        <f t="shared" si="8"/>
        <v/>
      </c>
      <c r="AO47" s="144" t="str">
        <f t="shared" si="8"/>
        <v/>
      </c>
      <c r="AP47" s="144" t="str">
        <f t="shared" si="8"/>
        <v/>
      </c>
      <c r="AQ47" s="144" t="str">
        <f t="shared" si="8"/>
        <v/>
      </c>
      <c r="AR47" s="144" t="str">
        <f t="shared" si="8"/>
        <v/>
      </c>
      <c r="AS47" s="144" t="str">
        <f t="shared" si="8"/>
        <v/>
      </c>
      <c r="AT47" s="144" t="str">
        <f t="shared" si="5"/>
        <v/>
      </c>
      <c r="AU47" s="144" t="str">
        <f t="shared" si="5"/>
        <v/>
      </c>
      <c r="AV47" s="145" t="str">
        <f t="shared" si="5"/>
        <v/>
      </c>
      <c r="AW47" s="144" t="str">
        <f t="shared" si="7"/>
        <v/>
      </c>
      <c r="AX47" s="144" t="str">
        <f t="shared" si="7"/>
        <v/>
      </c>
      <c r="AY47" s="145" t="str">
        <f t="shared" si="7"/>
        <v/>
      </c>
      <c r="AZ47" s="144" t="str">
        <f t="shared" si="7"/>
        <v/>
      </c>
      <c r="BA47" s="144" t="str">
        <f t="shared" si="7"/>
        <v/>
      </c>
      <c r="BB47" s="144" t="str">
        <f t="shared" si="7"/>
        <v/>
      </c>
      <c r="BC47" s="144" t="str">
        <f t="shared" si="7"/>
        <v/>
      </c>
      <c r="BD47" s="144" t="str">
        <f t="shared" si="7"/>
        <v/>
      </c>
      <c r="BE47" s="144" t="str">
        <f t="shared" si="7"/>
        <v/>
      </c>
    </row>
    <row r="48" spans="1:57" x14ac:dyDescent="0.25">
      <c r="A48" s="55" t="str">
        <f t="shared" si="4"/>
        <v/>
      </c>
      <c r="B48" s="116" t="str">
        <f>IF(LEN('ZMĚNY ZP OSTATNÍ'!B92)&gt;0,UPPER(SUBSTITUTE('ZMĚNY ZP OSTATNÍ'!B92,CHAR(10),"")),"")</f>
        <v/>
      </c>
      <c r="C48" s="116" t="str">
        <f>IF(LEN('ZMĚNY ZP OSTATNÍ'!C92)&gt;0,SUBSTITUTE('ZMĚNY ZP OSTATNÍ'!C92,CHAR(10),""),"")</f>
        <v/>
      </c>
      <c r="D48" s="116" t="str">
        <f>IF(LEN('ZMĚNY ZP OSTATNÍ'!D92)&gt;0,UPPER(SUBSTITUTE('ZMĚNY ZP OSTATNÍ'!D92,CHAR(10),"")),"")</f>
        <v/>
      </c>
      <c r="E48" s="116" t="str">
        <f>IF(LEN('ZMĚNY ZP OSTATNÍ'!E92)&gt;0,UPPER(SUBSTITUTE('ZMĚNY ZP OSTATNÍ'!E92,CHAR(10),"")),"")</f>
        <v/>
      </c>
      <c r="F48" s="116" t="str">
        <f>IF(LEN('ZMĚNY ZP OSTATNÍ'!F92)&gt;0,UPPER(SUBSTITUTE('ZMĚNY ZP OSTATNÍ'!F92,CHAR(10),"")),"")</f>
        <v/>
      </c>
      <c r="G48" s="116" t="str">
        <f>IF(LEN('ZMĚNY ZP OSTATNÍ'!G92)&gt;0,UPPER(SUBSTITUTE('ZMĚNY ZP OSTATNÍ'!G92,CHAR(10),"")),"")</f>
        <v/>
      </c>
      <c r="H48" s="116" t="str">
        <f>IF(LEN('ZMĚNY ZP OSTATNÍ'!H92)&gt;0,UPPER(SUBSTITUTE('ZMĚNY ZP OSTATNÍ'!H92,CHAR(10),"")),"")</f>
        <v/>
      </c>
      <c r="I48" s="116" t="str">
        <f>IF(LEN('ZMĚNY ZP OSTATNÍ'!I92)&gt;0,UPPER(SUBSTITUTE('ZMĚNY ZP OSTATNÍ'!I92,CHAR(10),"")),"")</f>
        <v/>
      </c>
      <c r="J48" s="116" t="str">
        <f>IF(LEN('ZMĚNY ZP OSTATNÍ'!J92)&gt;0,UPPER(SUBSTITUTE('ZMĚNY ZP OSTATNÍ'!J92,CHAR(10),"")),"")</f>
        <v/>
      </c>
      <c r="K48" s="116" t="str">
        <f>IF(LEN('ZMĚNY ZP OSTATNÍ'!K92)&gt;0,UPPER(SUBSTITUTE('ZMĚNY ZP OSTATNÍ'!K92,CHAR(10),"")),"")</f>
        <v/>
      </c>
      <c r="L48" s="116" t="str">
        <f>IF(LEN('ZMĚNY ZP OSTATNÍ'!L92)&gt;0,UPPER(SUBSTITUTE('ZMĚNY ZP OSTATNÍ'!L92,CHAR(10),"")),"")</f>
        <v/>
      </c>
      <c r="M48" s="116" t="str">
        <f>IF(LEN('ZMĚNY ZP OSTATNÍ'!M92)&gt;0,UPPER(SUBSTITUTE('ZMĚNY ZP OSTATNÍ'!M92,CHAR(10),"")),"")</f>
        <v/>
      </c>
      <c r="N48" s="116" t="str">
        <f>IF(LEN('ZMĚNY ZP OSTATNÍ'!N92)&gt;0,UPPER(SUBSTITUTE('ZMĚNY ZP OSTATNÍ'!N92,CHAR(10),"")),"")</f>
        <v/>
      </c>
      <c r="O48" s="116" t="str">
        <f>IF(LEN('ZMĚNY ZP OSTATNÍ'!O92)&gt;0,UPPER(SUBSTITUTE('ZMĚNY ZP OSTATNÍ'!O92,CHAR(10),"")),"")</f>
        <v/>
      </c>
      <c r="P48" s="116" t="str">
        <f>IF(LEN('ZMĚNY ZP OSTATNÍ'!P92)&gt;0,UPPER(SUBSTITUTE('ZMĚNY ZP OSTATNÍ'!P92,CHAR(10),"")),"")</f>
        <v/>
      </c>
      <c r="Q48" s="116" t="str">
        <f>IF(LEN('ZMĚNY ZP OSTATNÍ'!Q92)&gt;0,UPPER(SUBSTITUTE('ZMĚNY ZP OSTATNÍ'!Q92,CHAR(10),"")),"")</f>
        <v/>
      </c>
      <c r="R48" s="116" t="str">
        <f>IF(LEN('ZMĚNY ZP OSTATNÍ'!R92)&gt;0,UPPER(SUBSTITUTE('ZMĚNY ZP OSTATNÍ'!R92,CHAR(10),"")),"")</f>
        <v/>
      </c>
      <c r="S48" s="116" t="str">
        <f>IF(LEN('ZMĚNY ZP OSTATNÍ'!S92)&gt;0,UPPER(SUBSTITUTE('ZMĚNY ZP OSTATNÍ'!S92,CHAR(10),"")),"")</f>
        <v/>
      </c>
      <c r="T48" s="117" t="str">
        <f>IF('ZMĚNY ZP OSTATNÍ'!T92="","",'ZMĚNY ZP OSTATNÍ'!T92)</f>
        <v/>
      </c>
      <c r="U48" s="116" t="str">
        <f>IF(LEN('ZMĚNY ZP OSTATNÍ'!U92)&gt;0,UPPER(SUBSTITUTE('ZMĚNY ZP OSTATNÍ'!U92,CHAR(10),"")),"")</f>
        <v/>
      </c>
      <c r="V48" s="116" t="str">
        <f>IF(LEN('ZMĚNY ZP OSTATNÍ'!V92)&gt;0,UPPER(SUBSTITUTE('ZMĚNY ZP OSTATNÍ'!V92,CHAR(10),"")),"")</f>
        <v/>
      </c>
      <c r="W48" s="116" t="str">
        <f>IF(LEN('ZMĚNY ZP OSTATNÍ'!W92)&gt;0,UPPER(SUBSTITUTE('ZMĚNY ZP OSTATNÍ'!W92,CHAR(10),"")),"")</f>
        <v/>
      </c>
      <c r="X48" s="116" t="str">
        <f>IF(LEN('ZMĚNY ZP OSTATNÍ'!X92)&gt;0,UPPER(SUBSTITUTE('ZMĚNY ZP OSTATNÍ'!X92,CHAR(10),"")),"")</f>
        <v/>
      </c>
      <c r="Y48" s="116" t="str">
        <f>IF(LEN('ZMĚNY ZP OSTATNÍ'!Y92)&gt;0,UPPER(SUBSTITUTE('ZMĚNY ZP OSTATNÍ'!Y92,CHAR(10),"")),"")</f>
        <v/>
      </c>
      <c r="Z48" s="116" t="str">
        <f>IF(LEN('ZMĚNY ZP OSTATNÍ'!Z92)&gt;0,UPPER(SUBSTITUTE('ZMĚNY ZP OSTATNÍ'!Z92,CHAR(10),"")),"")</f>
        <v/>
      </c>
      <c r="AA48" s="116" t="str">
        <f>IF(LEN('ZMĚNY ZP OSTATNÍ'!AA92)&gt;0,UPPER(SUBSTITUTE('ZMĚNY ZP OSTATNÍ'!AA92,CHAR(10),"")),"")</f>
        <v/>
      </c>
      <c r="AB48" s="116" t="str">
        <f>IF(LEN('ZMĚNY ZP OSTATNÍ'!AB92)&gt;0,UPPER(SUBSTITUTE('ZMĚNY ZP OSTATNÍ'!AB92,CHAR(10),"")),"")</f>
        <v/>
      </c>
      <c r="AC48" s="116" t="str">
        <f>IF(LEN('ZMĚNY ZP OSTATNÍ'!AC92)&gt;0,UPPER(SUBSTITUTE('ZMĚNY ZP OSTATNÍ'!AC92,CHAR(10),"")),"")</f>
        <v/>
      </c>
      <c r="AD48" s="116" t="str">
        <f>IF(LEN('ZMĚNY ZP OSTATNÍ'!AD92)&gt;0,UPPER(SUBSTITUTE('ZMĚNY ZP OSTATNÍ'!AD92,CHAR(10),"")),"")</f>
        <v/>
      </c>
      <c r="AE48" s="144" t="str">
        <f t="shared" si="8"/>
        <v/>
      </c>
      <c r="AF48" s="144" t="str">
        <f t="shared" si="8"/>
        <v/>
      </c>
      <c r="AG48" s="144" t="str">
        <f t="shared" si="8"/>
        <v/>
      </c>
      <c r="AH48" s="144" t="str">
        <f t="shared" si="8"/>
        <v/>
      </c>
      <c r="AI48" s="144" t="str">
        <f t="shared" si="8"/>
        <v/>
      </c>
      <c r="AJ48" s="144" t="str">
        <f t="shared" si="8"/>
        <v/>
      </c>
      <c r="AK48" s="144" t="str">
        <f t="shared" si="8"/>
        <v/>
      </c>
      <c r="AL48" s="144" t="str">
        <f t="shared" si="8"/>
        <v/>
      </c>
      <c r="AM48" s="144" t="str">
        <f t="shared" si="8"/>
        <v/>
      </c>
      <c r="AN48" s="144" t="str">
        <f t="shared" si="8"/>
        <v/>
      </c>
      <c r="AO48" s="144" t="str">
        <f t="shared" si="8"/>
        <v/>
      </c>
      <c r="AP48" s="144" t="str">
        <f t="shared" si="8"/>
        <v/>
      </c>
      <c r="AQ48" s="144" t="str">
        <f t="shared" si="8"/>
        <v/>
      </c>
      <c r="AR48" s="144" t="str">
        <f t="shared" si="8"/>
        <v/>
      </c>
      <c r="AS48" s="144" t="str">
        <f t="shared" si="8"/>
        <v/>
      </c>
      <c r="AT48" s="144" t="str">
        <f t="shared" si="5"/>
        <v/>
      </c>
      <c r="AU48" s="144" t="str">
        <f t="shared" si="5"/>
        <v/>
      </c>
      <c r="AV48" s="145" t="str">
        <f t="shared" si="5"/>
        <v/>
      </c>
      <c r="AW48" s="144" t="str">
        <f t="shared" si="7"/>
        <v/>
      </c>
      <c r="AX48" s="144" t="str">
        <f t="shared" si="7"/>
        <v/>
      </c>
      <c r="AY48" s="145" t="str">
        <f t="shared" si="7"/>
        <v/>
      </c>
      <c r="AZ48" s="144" t="str">
        <f t="shared" si="7"/>
        <v/>
      </c>
      <c r="BA48" s="144" t="str">
        <f t="shared" si="7"/>
        <v/>
      </c>
      <c r="BB48" s="144" t="str">
        <f t="shared" si="7"/>
        <v/>
      </c>
      <c r="BC48" s="144" t="str">
        <f t="shared" si="7"/>
        <v/>
      </c>
      <c r="BD48" s="144" t="str">
        <f t="shared" si="7"/>
        <v/>
      </c>
      <c r="BE48" s="144" t="str">
        <f t="shared" si="7"/>
        <v/>
      </c>
    </row>
    <row r="49" spans="1:57" x14ac:dyDescent="0.25">
      <c r="A49" s="55" t="str">
        <f t="shared" si="4"/>
        <v/>
      </c>
      <c r="B49" s="116" t="str">
        <f>IF(LEN('ZMĚNY ZP OSTATNÍ'!B94)&gt;0,UPPER(SUBSTITUTE('ZMĚNY ZP OSTATNÍ'!B94,CHAR(10),"")),"")</f>
        <v/>
      </c>
      <c r="C49" s="116" t="str">
        <f>IF(LEN('ZMĚNY ZP OSTATNÍ'!C94)&gt;0,SUBSTITUTE('ZMĚNY ZP OSTATNÍ'!C94,CHAR(10),""),"")</f>
        <v/>
      </c>
      <c r="D49" s="116" t="str">
        <f>IF(LEN('ZMĚNY ZP OSTATNÍ'!D94)&gt;0,UPPER(SUBSTITUTE('ZMĚNY ZP OSTATNÍ'!D94,CHAR(10),"")),"")</f>
        <v/>
      </c>
      <c r="E49" s="116" t="str">
        <f>IF(LEN('ZMĚNY ZP OSTATNÍ'!E94)&gt;0,UPPER(SUBSTITUTE('ZMĚNY ZP OSTATNÍ'!E94,CHAR(10),"")),"")</f>
        <v/>
      </c>
      <c r="F49" s="116" t="str">
        <f>IF(LEN('ZMĚNY ZP OSTATNÍ'!F94)&gt;0,UPPER(SUBSTITUTE('ZMĚNY ZP OSTATNÍ'!F94,CHAR(10),"")),"")</f>
        <v/>
      </c>
      <c r="G49" s="116" t="str">
        <f>IF(LEN('ZMĚNY ZP OSTATNÍ'!G94)&gt;0,UPPER(SUBSTITUTE('ZMĚNY ZP OSTATNÍ'!G94,CHAR(10),"")),"")</f>
        <v/>
      </c>
      <c r="H49" s="116" t="str">
        <f>IF(LEN('ZMĚNY ZP OSTATNÍ'!H94)&gt;0,UPPER(SUBSTITUTE('ZMĚNY ZP OSTATNÍ'!H94,CHAR(10),"")),"")</f>
        <v/>
      </c>
      <c r="I49" s="116" t="str">
        <f>IF(LEN('ZMĚNY ZP OSTATNÍ'!I94)&gt;0,UPPER(SUBSTITUTE('ZMĚNY ZP OSTATNÍ'!I94,CHAR(10),"")),"")</f>
        <v/>
      </c>
      <c r="J49" s="116" t="str">
        <f>IF(LEN('ZMĚNY ZP OSTATNÍ'!J94)&gt;0,UPPER(SUBSTITUTE('ZMĚNY ZP OSTATNÍ'!J94,CHAR(10),"")),"")</f>
        <v/>
      </c>
      <c r="K49" s="116" t="str">
        <f>IF(LEN('ZMĚNY ZP OSTATNÍ'!K94)&gt;0,UPPER(SUBSTITUTE('ZMĚNY ZP OSTATNÍ'!K94,CHAR(10),"")),"")</f>
        <v/>
      </c>
      <c r="L49" s="116" t="str">
        <f>IF(LEN('ZMĚNY ZP OSTATNÍ'!L94)&gt;0,UPPER(SUBSTITUTE('ZMĚNY ZP OSTATNÍ'!L94,CHAR(10),"")),"")</f>
        <v/>
      </c>
      <c r="M49" s="116" t="str">
        <f>IF(LEN('ZMĚNY ZP OSTATNÍ'!M94)&gt;0,UPPER(SUBSTITUTE('ZMĚNY ZP OSTATNÍ'!M94,CHAR(10),"")),"")</f>
        <v/>
      </c>
      <c r="N49" s="116" t="str">
        <f>IF(LEN('ZMĚNY ZP OSTATNÍ'!N94)&gt;0,UPPER(SUBSTITUTE('ZMĚNY ZP OSTATNÍ'!N94,CHAR(10),"")),"")</f>
        <v/>
      </c>
      <c r="O49" s="116" t="str">
        <f>IF(LEN('ZMĚNY ZP OSTATNÍ'!O94)&gt;0,UPPER(SUBSTITUTE('ZMĚNY ZP OSTATNÍ'!O94,CHAR(10),"")),"")</f>
        <v/>
      </c>
      <c r="P49" s="116" t="str">
        <f>IF(LEN('ZMĚNY ZP OSTATNÍ'!P94)&gt;0,UPPER(SUBSTITUTE('ZMĚNY ZP OSTATNÍ'!P94,CHAR(10),"")),"")</f>
        <v/>
      </c>
      <c r="Q49" s="116" t="str">
        <f>IF(LEN('ZMĚNY ZP OSTATNÍ'!Q94)&gt;0,UPPER(SUBSTITUTE('ZMĚNY ZP OSTATNÍ'!Q94,CHAR(10),"")),"")</f>
        <v/>
      </c>
      <c r="R49" s="116" t="str">
        <f>IF(LEN('ZMĚNY ZP OSTATNÍ'!R94)&gt;0,UPPER(SUBSTITUTE('ZMĚNY ZP OSTATNÍ'!R94,CHAR(10),"")),"")</f>
        <v/>
      </c>
      <c r="S49" s="116" t="str">
        <f>IF(LEN('ZMĚNY ZP OSTATNÍ'!S94)&gt;0,UPPER(SUBSTITUTE('ZMĚNY ZP OSTATNÍ'!S94,CHAR(10),"")),"")</f>
        <v/>
      </c>
      <c r="T49" s="117" t="str">
        <f>IF('ZMĚNY ZP OSTATNÍ'!T94="","",'ZMĚNY ZP OSTATNÍ'!T94)</f>
        <v/>
      </c>
      <c r="U49" s="116" t="str">
        <f>IF(LEN('ZMĚNY ZP OSTATNÍ'!U94)&gt;0,UPPER(SUBSTITUTE('ZMĚNY ZP OSTATNÍ'!U94,CHAR(10),"")),"")</f>
        <v/>
      </c>
      <c r="V49" s="116" t="str">
        <f>IF(LEN('ZMĚNY ZP OSTATNÍ'!V94)&gt;0,UPPER(SUBSTITUTE('ZMĚNY ZP OSTATNÍ'!V94,CHAR(10),"")),"")</f>
        <v/>
      </c>
      <c r="W49" s="116" t="str">
        <f>IF(LEN('ZMĚNY ZP OSTATNÍ'!W94)&gt;0,UPPER(SUBSTITUTE('ZMĚNY ZP OSTATNÍ'!W94,CHAR(10),"")),"")</f>
        <v/>
      </c>
      <c r="X49" s="116" t="str">
        <f>IF(LEN('ZMĚNY ZP OSTATNÍ'!X94)&gt;0,UPPER(SUBSTITUTE('ZMĚNY ZP OSTATNÍ'!X94,CHAR(10),"")),"")</f>
        <v/>
      </c>
      <c r="Y49" s="116" t="str">
        <f>IF(LEN('ZMĚNY ZP OSTATNÍ'!Y94)&gt;0,UPPER(SUBSTITUTE('ZMĚNY ZP OSTATNÍ'!Y94,CHAR(10),"")),"")</f>
        <v/>
      </c>
      <c r="Z49" s="116" t="str">
        <f>IF(LEN('ZMĚNY ZP OSTATNÍ'!Z94)&gt;0,UPPER(SUBSTITUTE('ZMĚNY ZP OSTATNÍ'!Z94,CHAR(10),"")),"")</f>
        <v/>
      </c>
      <c r="AA49" s="116" t="str">
        <f>IF(LEN('ZMĚNY ZP OSTATNÍ'!AA94)&gt;0,UPPER(SUBSTITUTE('ZMĚNY ZP OSTATNÍ'!AA94,CHAR(10),"")),"")</f>
        <v/>
      </c>
      <c r="AB49" s="116" t="str">
        <f>IF(LEN('ZMĚNY ZP OSTATNÍ'!AB94)&gt;0,UPPER(SUBSTITUTE('ZMĚNY ZP OSTATNÍ'!AB94,CHAR(10),"")),"")</f>
        <v/>
      </c>
      <c r="AC49" s="116" t="str">
        <f>IF(LEN('ZMĚNY ZP OSTATNÍ'!AC94)&gt;0,UPPER(SUBSTITUTE('ZMĚNY ZP OSTATNÍ'!AC94,CHAR(10),"")),"")</f>
        <v/>
      </c>
      <c r="AD49" s="116" t="str">
        <f>IF(LEN('ZMĚNY ZP OSTATNÍ'!AD94)&gt;0,UPPER(SUBSTITUTE('ZMĚNY ZP OSTATNÍ'!AD94,CHAR(10),"")),"")</f>
        <v/>
      </c>
      <c r="AE49" s="144" t="str">
        <f t="shared" si="8"/>
        <v/>
      </c>
      <c r="AF49" s="144" t="str">
        <f t="shared" si="8"/>
        <v/>
      </c>
      <c r="AG49" s="144" t="str">
        <f t="shared" si="8"/>
        <v/>
      </c>
      <c r="AH49" s="144" t="str">
        <f t="shared" si="8"/>
        <v/>
      </c>
      <c r="AI49" s="144" t="str">
        <f t="shared" si="8"/>
        <v/>
      </c>
      <c r="AJ49" s="144" t="str">
        <f t="shared" si="8"/>
        <v/>
      </c>
      <c r="AK49" s="144" t="str">
        <f t="shared" si="8"/>
        <v/>
      </c>
      <c r="AL49" s="144" t="str">
        <f t="shared" si="8"/>
        <v/>
      </c>
      <c r="AM49" s="144" t="str">
        <f t="shared" si="8"/>
        <v/>
      </c>
      <c r="AN49" s="144" t="str">
        <f t="shared" si="8"/>
        <v/>
      </c>
      <c r="AO49" s="144" t="str">
        <f t="shared" si="8"/>
        <v/>
      </c>
      <c r="AP49" s="144" t="str">
        <f t="shared" si="8"/>
        <v/>
      </c>
      <c r="AQ49" s="144" t="str">
        <f t="shared" si="8"/>
        <v/>
      </c>
      <c r="AR49" s="144" t="str">
        <f t="shared" si="8"/>
        <v/>
      </c>
      <c r="AS49" s="144" t="str">
        <f t="shared" si="8"/>
        <v/>
      </c>
      <c r="AT49" s="144" t="str">
        <f t="shared" si="5"/>
        <v/>
      </c>
      <c r="AU49" s="144" t="str">
        <f t="shared" si="5"/>
        <v/>
      </c>
      <c r="AV49" s="145" t="str">
        <f t="shared" si="5"/>
        <v/>
      </c>
      <c r="AW49" s="144" t="str">
        <f t="shared" si="7"/>
        <v/>
      </c>
      <c r="AX49" s="144" t="str">
        <f t="shared" si="7"/>
        <v/>
      </c>
      <c r="AY49" s="145" t="str">
        <f t="shared" si="7"/>
        <v/>
      </c>
      <c r="AZ49" s="144" t="str">
        <f t="shared" si="7"/>
        <v/>
      </c>
      <c r="BA49" s="144" t="str">
        <f t="shared" si="7"/>
        <v/>
      </c>
      <c r="BB49" s="144" t="str">
        <f t="shared" si="7"/>
        <v/>
      </c>
      <c r="BC49" s="144" t="str">
        <f t="shared" si="7"/>
        <v/>
      </c>
      <c r="BD49" s="144" t="str">
        <f t="shared" si="7"/>
        <v/>
      </c>
      <c r="BE49" s="144" t="str">
        <f t="shared" si="7"/>
        <v/>
      </c>
    </row>
    <row r="50" spans="1:57" x14ac:dyDescent="0.25">
      <c r="A50" s="55" t="str">
        <f t="shared" si="4"/>
        <v/>
      </c>
      <c r="B50" s="116" t="str">
        <f>IF(LEN('ZMĚNY ZP OSTATNÍ'!B96)&gt;0,UPPER(SUBSTITUTE('ZMĚNY ZP OSTATNÍ'!B96,CHAR(10),"")),"")</f>
        <v/>
      </c>
      <c r="C50" s="116" t="str">
        <f>IF(LEN('ZMĚNY ZP OSTATNÍ'!C96)&gt;0,SUBSTITUTE('ZMĚNY ZP OSTATNÍ'!C96,CHAR(10),""),"")</f>
        <v/>
      </c>
      <c r="D50" s="116" t="str">
        <f>IF(LEN('ZMĚNY ZP OSTATNÍ'!D96)&gt;0,UPPER(SUBSTITUTE('ZMĚNY ZP OSTATNÍ'!D96,CHAR(10),"")),"")</f>
        <v/>
      </c>
      <c r="E50" s="116" t="str">
        <f>IF(LEN('ZMĚNY ZP OSTATNÍ'!E96)&gt;0,UPPER(SUBSTITUTE('ZMĚNY ZP OSTATNÍ'!E96,CHAR(10),"")),"")</f>
        <v/>
      </c>
      <c r="F50" s="116" t="str">
        <f>IF(LEN('ZMĚNY ZP OSTATNÍ'!F96)&gt;0,UPPER(SUBSTITUTE('ZMĚNY ZP OSTATNÍ'!F96,CHAR(10),"")),"")</f>
        <v/>
      </c>
      <c r="G50" s="116" t="str">
        <f>IF(LEN('ZMĚNY ZP OSTATNÍ'!G96)&gt;0,UPPER(SUBSTITUTE('ZMĚNY ZP OSTATNÍ'!G96,CHAR(10),"")),"")</f>
        <v/>
      </c>
      <c r="H50" s="116" t="str">
        <f>IF(LEN('ZMĚNY ZP OSTATNÍ'!H96)&gt;0,UPPER(SUBSTITUTE('ZMĚNY ZP OSTATNÍ'!H96,CHAR(10),"")),"")</f>
        <v/>
      </c>
      <c r="I50" s="116" t="str">
        <f>IF(LEN('ZMĚNY ZP OSTATNÍ'!I96)&gt;0,UPPER(SUBSTITUTE('ZMĚNY ZP OSTATNÍ'!I96,CHAR(10),"")),"")</f>
        <v/>
      </c>
      <c r="J50" s="116" t="str">
        <f>IF(LEN('ZMĚNY ZP OSTATNÍ'!J96)&gt;0,UPPER(SUBSTITUTE('ZMĚNY ZP OSTATNÍ'!J96,CHAR(10),"")),"")</f>
        <v/>
      </c>
      <c r="K50" s="116" t="str">
        <f>IF(LEN('ZMĚNY ZP OSTATNÍ'!K96)&gt;0,UPPER(SUBSTITUTE('ZMĚNY ZP OSTATNÍ'!K96,CHAR(10),"")),"")</f>
        <v/>
      </c>
      <c r="L50" s="116" t="str">
        <f>IF(LEN('ZMĚNY ZP OSTATNÍ'!L96)&gt;0,UPPER(SUBSTITUTE('ZMĚNY ZP OSTATNÍ'!L96,CHAR(10),"")),"")</f>
        <v/>
      </c>
      <c r="M50" s="116" t="str">
        <f>IF(LEN('ZMĚNY ZP OSTATNÍ'!M96)&gt;0,UPPER(SUBSTITUTE('ZMĚNY ZP OSTATNÍ'!M96,CHAR(10),"")),"")</f>
        <v/>
      </c>
      <c r="N50" s="116" t="str">
        <f>IF(LEN('ZMĚNY ZP OSTATNÍ'!N96)&gt;0,UPPER(SUBSTITUTE('ZMĚNY ZP OSTATNÍ'!N96,CHAR(10),"")),"")</f>
        <v/>
      </c>
      <c r="O50" s="116" t="str">
        <f>IF(LEN('ZMĚNY ZP OSTATNÍ'!O96)&gt;0,UPPER(SUBSTITUTE('ZMĚNY ZP OSTATNÍ'!O96,CHAR(10),"")),"")</f>
        <v/>
      </c>
      <c r="P50" s="116" t="str">
        <f>IF(LEN('ZMĚNY ZP OSTATNÍ'!P96)&gt;0,UPPER(SUBSTITUTE('ZMĚNY ZP OSTATNÍ'!P96,CHAR(10),"")),"")</f>
        <v/>
      </c>
      <c r="Q50" s="116" t="str">
        <f>IF(LEN('ZMĚNY ZP OSTATNÍ'!Q96)&gt;0,UPPER(SUBSTITUTE('ZMĚNY ZP OSTATNÍ'!Q96,CHAR(10),"")),"")</f>
        <v/>
      </c>
      <c r="R50" s="116" t="str">
        <f>IF(LEN('ZMĚNY ZP OSTATNÍ'!R96)&gt;0,UPPER(SUBSTITUTE('ZMĚNY ZP OSTATNÍ'!R96,CHAR(10),"")),"")</f>
        <v/>
      </c>
      <c r="S50" s="116" t="str">
        <f>IF(LEN('ZMĚNY ZP OSTATNÍ'!S96)&gt;0,UPPER(SUBSTITUTE('ZMĚNY ZP OSTATNÍ'!S96,CHAR(10),"")),"")</f>
        <v/>
      </c>
      <c r="T50" s="117" t="str">
        <f>IF('ZMĚNY ZP OSTATNÍ'!T96="","",'ZMĚNY ZP OSTATNÍ'!T96)</f>
        <v/>
      </c>
      <c r="U50" s="116" t="str">
        <f>IF(LEN('ZMĚNY ZP OSTATNÍ'!U96)&gt;0,UPPER(SUBSTITUTE('ZMĚNY ZP OSTATNÍ'!U96,CHAR(10),"")),"")</f>
        <v/>
      </c>
      <c r="V50" s="116" t="str">
        <f>IF(LEN('ZMĚNY ZP OSTATNÍ'!V96)&gt;0,UPPER(SUBSTITUTE('ZMĚNY ZP OSTATNÍ'!V96,CHAR(10),"")),"")</f>
        <v/>
      </c>
      <c r="W50" s="116" t="str">
        <f>IF(LEN('ZMĚNY ZP OSTATNÍ'!W96)&gt;0,UPPER(SUBSTITUTE('ZMĚNY ZP OSTATNÍ'!W96,CHAR(10),"")),"")</f>
        <v/>
      </c>
      <c r="X50" s="116" t="str">
        <f>IF(LEN('ZMĚNY ZP OSTATNÍ'!X96)&gt;0,UPPER(SUBSTITUTE('ZMĚNY ZP OSTATNÍ'!X96,CHAR(10),"")),"")</f>
        <v/>
      </c>
      <c r="Y50" s="116" t="str">
        <f>IF(LEN('ZMĚNY ZP OSTATNÍ'!Y96)&gt;0,UPPER(SUBSTITUTE('ZMĚNY ZP OSTATNÍ'!Y96,CHAR(10),"")),"")</f>
        <v/>
      </c>
      <c r="Z50" s="116" t="str">
        <f>IF(LEN('ZMĚNY ZP OSTATNÍ'!Z96)&gt;0,UPPER(SUBSTITUTE('ZMĚNY ZP OSTATNÍ'!Z96,CHAR(10),"")),"")</f>
        <v/>
      </c>
      <c r="AA50" s="116" t="str">
        <f>IF(LEN('ZMĚNY ZP OSTATNÍ'!AA96)&gt;0,UPPER(SUBSTITUTE('ZMĚNY ZP OSTATNÍ'!AA96,CHAR(10),"")),"")</f>
        <v/>
      </c>
      <c r="AB50" s="116" t="str">
        <f>IF(LEN('ZMĚNY ZP OSTATNÍ'!AB96)&gt;0,UPPER(SUBSTITUTE('ZMĚNY ZP OSTATNÍ'!AB96,CHAR(10),"")),"")</f>
        <v/>
      </c>
      <c r="AC50" s="116" t="str">
        <f>IF(LEN('ZMĚNY ZP OSTATNÍ'!AC96)&gt;0,UPPER(SUBSTITUTE('ZMĚNY ZP OSTATNÍ'!AC96,CHAR(10),"")),"")</f>
        <v/>
      </c>
      <c r="AD50" s="116" t="str">
        <f>IF(LEN('ZMĚNY ZP OSTATNÍ'!AD96)&gt;0,UPPER(SUBSTITUTE('ZMĚNY ZP OSTATNÍ'!AD96,CHAR(10),"")),"")</f>
        <v/>
      </c>
      <c r="AE50" s="144" t="str">
        <f t="shared" si="8"/>
        <v/>
      </c>
      <c r="AF50" s="144" t="str">
        <f t="shared" si="8"/>
        <v/>
      </c>
      <c r="AG50" s="144" t="str">
        <f t="shared" si="8"/>
        <v/>
      </c>
      <c r="AH50" s="144" t="str">
        <f t="shared" si="8"/>
        <v/>
      </c>
      <c r="AI50" s="144" t="str">
        <f t="shared" si="8"/>
        <v/>
      </c>
      <c r="AJ50" s="144" t="str">
        <f t="shared" si="8"/>
        <v/>
      </c>
      <c r="AK50" s="144" t="str">
        <f t="shared" si="8"/>
        <v/>
      </c>
      <c r="AL50" s="144" t="str">
        <f t="shared" si="8"/>
        <v/>
      </c>
      <c r="AM50" s="144" t="str">
        <f t="shared" si="8"/>
        <v/>
      </c>
      <c r="AN50" s="144" t="str">
        <f t="shared" si="8"/>
        <v/>
      </c>
      <c r="AO50" s="144" t="str">
        <f t="shared" si="8"/>
        <v/>
      </c>
      <c r="AP50" s="144" t="str">
        <f t="shared" si="8"/>
        <v/>
      </c>
      <c r="AQ50" s="144" t="str">
        <f t="shared" si="8"/>
        <v/>
      </c>
      <c r="AR50" s="144" t="str">
        <f t="shared" si="8"/>
        <v/>
      </c>
      <c r="AS50" s="144" t="str">
        <f t="shared" si="8"/>
        <v/>
      </c>
      <c r="AT50" s="144" t="str">
        <f t="shared" si="5"/>
        <v/>
      </c>
      <c r="AU50" s="144" t="str">
        <f t="shared" si="5"/>
        <v/>
      </c>
      <c r="AV50" s="145" t="str">
        <f t="shared" si="5"/>
        <v/>
      </c>
      <c r="AW50" s="144" t="str">
        <f t="shared" si="7"/>
        <v/>
      </c>
      <c r="AX50" s="144" t="str">
        <f t="shared" si="7"/>
        <v/>
      </c>
      <c r="AY50" s="145" t="str">
        <f t="shared" si="7"/>
        <v/>
      </c>
      <c r="AZ50" s="144" t="str">
        <f t="shared" si="7"/>
        <v/>
      </c>
      <c r="BA50" s="144" t="str">
        <f t="shared" si="7"/>
        <v/>
      </c>
      <c r="BB50" s="144" t="str">
        <f t="shared" si="7"/>
        <v/>
      </c>
      <c r="BC50" s="144" t="str">
        <f t="shared" si="7"/>
        <v/>
      </c>
      <c r="BD50" s="144" t="str">
        <f t="shared" si="7"/>
        <v/>
      </c>
      <c r="BE50" s="144" t="str">
        <f t="shared" si="7"/>
        <v/>
      </c>
    </row>
    <row r="51" spans="1:57" x14ac:dyDescent="0.25">
      <c r="A51" s="55" t="str">
        <f t="shared" si="4"/>
        <v/>
      </c>
      <c r="B51" s="116" t="str">
        <f>IF(LEN('ZMĚNY ZP OSTATNÍ'!B98)&gt;0,UPPER(SUBSTITUTE('ZMĚNY ZP OSTATNÍ'!B98,CHAR(10),"")),"")</f>
        <v/>
      </c>
      <c r="C51" s="116" t="str">
        <f>IF(LEN('ZMĚNY ZP OSTATNÍ'!C98)&gt;0,SUBSTITUTE('ZMĚNY ZP OSTATNÍ'!C98,CHAR(10),""),"")</f>
        <v/>
      </c>
      <c r="D51" s="116" t="str">
        <f>IF(LEN('ZMĚNY ZP OSTATNÍ'!D98)&gt;0,UPPER(SUBSTITUTE('ZMĚNY ZP OSTATNÍ'!D98,CHAR(10),"")),"")</f>
        <v/>
      </c>
      <c r="E51" s="116" t="str">
        <f>IF(LEN('ZMĚNY ZP OSTATNÍ'!E98)&gt;0,UPPER(SUBSTITUTE('ZMĚNY ZP OSTATNÍ'!E98,CHAR(10),"")),"")</f>
        <v/>
      </c>
      <c r="F51" s="116" t="str">
        <f>IF(LEN('ZMĚNY ZP OSTATNÍ'!F98)&gt;0,UPPER(SUBSTITUTE('ZMĚNY ZP OSTATNÍ'!F98,CHAR(10),"")),"")</f>
        <v/>
      </c>
      <c r="G51" s="116" t="str">
        <f>IF(LEN('ZMĚNY ZP OSTATNÍ'!G98)&gt;0,UPPER(SUBSTITUTE('ZMĚNY ZP OSTATNÍ'!G98,CHAR(10),"")),"")</f>
        <v/>
      </c>
      <c r="H51" s="116" t="str">
        <f>IF(LEN('ZMĚNY ZP OSTATNÍ'!H98)&gt;0,UPPER(SUBSTITUTE('ZMĚNY ZP OSTATNÍ'!H98,CHAR(10),"")),"")</f>
        <v/>
      </c>
      <c r="I51" s="116" t="str">
        <f>IF(LEN('ZMĚNY ZP OSTATNÍ'!I98)&gt;0,UPPER(SUBSTITUTE('ZMĚNY ZP OSTATNÍ'!I98,CHAR(10),"")),"")</f>
        <v/>
      </c>
      <c r="J51" s="116" t="str">
        <f>IF(LEN('ZMĚNY ZP OSTATNÍ'!J98)&gt;0,UPPER(SUBSTITUTE('ZMĚNY ZP OSTATNÍ'!J98,CHAR(10),"")),"")</f>
        <v/>
      </c>
      <c r="K51" s="116" t="str">
        <f>IF(LEN('ZMĚNY ZP OSTATNÍ'!K98)&gt;0,UPPER(SUBSTITUTE('ZMĚNY ZP OSTATNÍ'!K98,CHAR(10),"")),"")</f>
        <v/>
      </c>
      <c r="L51" s="116" t="str">
        <f>IF(LEN('ZMĚNY ZP OSTATNÍ'!L98)&gt;0,UPPER(SUBSTITUTE('ZMĚNY ZP OSTATNÍ'!L98,CHAR(10),"")),"")</f>
        <v/>
      </c>
      <c r="M51" s="116" t="str">
        <f>IF(LEN('ZMĚNY ZP OSTATNÍ'!M98)&gt;0,UPPER(SUBSTITUTE('ZMĚNY ZP OSTATNÍ'!M98,CHAR(10),"")),"")</f>
        <v/>
      </c>
      <c r="N51" s="116" t="str">
        <f>IF(LEN('ZMĚNY ZP OSTATNÍ'!N98)&gt;0,UPPER(SUBSTITUTE('ZMĚNY ZP OSTATNÍ'!N98,CHAR(10),"")),"")</f>
        <v/>
      </c>
      <c r="O51" s="116" t="str">
        <f>IF(LEN('ZMĚNY ZP OSTATNÍ'!O98)&gt;0,UPPER(SUBSTITUTE('ZMĚNY ZP OSTATNÍ'!O98,CHAR(10),"")),"")</f>
        <v/>
      </c>
      <c r="P51" s="116" t="str">
        <f>IF(LEN('ZMĚNY ZP OSTATNÍ'!P98)&gt;0,UPPER(SUBSTITUTE('ZMĚNY ZP OSTATNÍ'!P98,CHAR(10),"")),"")</f>
        <v/>
      </c>
      <c r="Q51" s="116" t="str">
        <f>IF(LEN('ZMĚNY ZP OSTATNÍ'!Q98)&gt;0,UPPER(SUBSTITUTE('ZMĚNY ZP OSTATNÍ'!Q98,CHAR(10),"")),"")</f>
        <v/>
      </c>
      <c r="R51" s="116" t="str">
        <f>IF(LEN('ZMĚNY ZP OSTATNÍ'!R98)&gt;0,UPPER(SUBSTITUTE('ZMĚNY ZP OSTATNÍ'!R98,CHAR(10),"")),"")</f>
        <v/>
      </c>
      <c r="S51" s="116" t="str">
        <f>IF(LEN('ZMĚNY ZP OSTATNÍ'!S98)&gt;0,UPPER(SUBSTITUTE('ZMĚNY ZP OSTATNÍ'!S98,CHAR(10),"")),"")</f>
        <v/>
      </c>
      <c r="T51" s="117" t="str">
        <f>IF('ZMĚNY ZP OSTATNÍ'!T98="","",'ZMĚNY ZP OSTATNÍ'!T98)</f>
        <v/>
      </c>
      <c r="U51" s="116" t="str">
        <f>IF(LEN('ZMĚNY ZP OSTATNÍ'!U98)&gt;0,UPPER(SUBSTITUTE('ZMĚNY ZP OSTATNÍ'!U98,CHAR(10),"")),"")</f>
        <v/>
      </c>
      <c r="V51" s="116" t="str">
        <f>IF(LEN('ZMĚNY ZP OSTATNÍ'!V98)&gt;0,UPPER(SUBSTITUTE('ZMĚNY ZP OSTATNÍ'!V98,CHAR(10),"")),"")</f>
        <v/>
      </c>
      <c r="W51" s="116" t="str">
        <f>IF(LEN('ZMĚNY ZP OSTATNÍ'!W98)&gt;0,UPPER(SUBSTITUTE('ZMĚNY ZP OSTATNÍ'!W98,CHAR(10),"")),"")</f>
        <v/>
      </c>
      <c r="X51" s="116" t="str">
        <f>IF(LEN('ZMĚNY ZP OSTATNÍ'!X98)&gt;0,UPPER(SUBSTITUTE('ZMĚNY ZP OSTATNÍ'!X98,CHAR(10),"")),"")</f>
        <v/>
      </c>
      <c r="Y51" s="116" t="str">
        <f>IF(LEN('ZMĚNY ZP OSTATNÍ'!Y98)&gt;0,UPPER(SUBSTITUTE('ZMĚNY ZP OSTATNÍ'!Y98,CHAR(10),"")),"")</f>
        <v/>
      </c>
      <c r="Z51" s="116" t="str">
        <f>IF(LEN('ZMĚNY ZP OSTATNÍ'!Z98)&gt;0,UPPER(SUBSTITUTE('ZMĚNY ZP OSTATNÍ'!Z98,CHAR(10),"")),"")</f>
        <v/>
      </c>
      <c r="AA51" s="116" t="str">
        <f>IF(LEN('ZMĚNY ZP OSTATNÍ'!AA98)&gt;0,UPPER(SUBSTITUTE('ZMĚNY ZP OSTATNÍ'!AA98,CHAR(10),"")),"")</f>
        <v/>
      </c>
      <c r="AB51" s="116" t="str">
        <f>IF(LEN('ZMĚNY ZP OSTATNÍ'!AB98)&gt;0,UPPER(SUBSTITUTE('ZMĚNY ZP OSTATNÍ'!AB98,CHAR(10),"")),"")</f>
        <v/>
      </c>
      <c r="AC51" s="116" t="str">
        <f>IF(LEN('ZMĚNY ZP OSTATNÍ'!AC98)&gt;0,UPPER(SUBSTITUTE('ZMĚNY ZP OSTATNÍ'!AC98,CHAR(10),"")),"")</f>
        <v/>
      </c>
      <c r="AD51" s="116" t="str">
        <f>IF(LEN('ZMĚNY ZP OSTATNÍ'!AD98)&gt;0,UPPER(SUBSTITUTE('ZMĚNY ZP OSTATNÍ'!AD98,CHAR(10),"")),"")</f>
        <v/>
      </c>
      <c r="AE51" s="144" t="str">
        <f t="shared" si="8"/>
        <v/>
      </c>
      <c r="AF51" s="144" t="str">
        <f t="shared" si="8"/>
        <v/>
      </c>
      <c r="AG51" s="144" t="str">
        <f t="shared" si="8"/>
        <v/>
      </c>
      <c r="AH51" s="144" t="str">
        <f t="shared" si="8"/>
        <v/>
      </c>
      <c r="AI51" s="144" t="str">
        <f t="shared" si="8"/>
        <v/>
      </c>
      <c r="AJ51" s="144" t="str">
        <f t="shared" si="8"/>
        <v/>
      </c>
      <c r="AK51" s="144" t="str">
        <f t="shared" si="8"/>
        <v/>
      </c>
      <c r="AL51" s="144" t="str">
        <f t="shared" si="8"/>
        <v/>
      </c>
      <c r="AM51" s="144" t="str">
        <f t="shared" si="8"/>
        <v/>
      </c>
      <c r="AN51" s="144" t="str">
        <f t="shared" si="8"/>
        <v/>
      </c>
      <c r="AO51" s="144" t="str">
        <f t="shared" si="8"/>
        <v/>
      </c>
      <c r="AP51" s="144" t="str">
        <f t="shared" si="8"/>
        <v/>
      </c>
      <c r="AQ51" s="144" t="str">
        <f t="shared" si="8"/>
        <v/>
      </c>
      <c r="AR51" s="144" t="str">
        <f t="shared" si="8"/>
        <v/>
      </c>
      <c r="AS51" s="144" t="str">
        <f t="shared" si="8"/>
        <v/>
      </c>
      <c r="AT51" s="144" t="str">
        <f t="shared" si="5"/>
        <v/>
      </c>
      <c r="AU51" s="144" t="str">
        <f t="shared" si="5"/>
        <v/>
      </c>
      <c r="AV51" s="145" t="str">
        <f t="shared" si="5"/>
        <v/>
      </c>
      <c r="AW51" s="144" t="str">
        <f t="shared" si="7"/>
        <v/>
      </c>
      <c r="AX51" s="144" t="str">
        <f t="shared" si="7"/>
        <v/>
      </c>
      <c r="AY51" s="145" t="str">
        <f t="shared" si="7"/>
        <v/>
      </c>
      <c r="AZ51" s="144" t="str">
        <f t="shared" si="7"/>
        <v/>
      </c>
      <c r="BA51" s="144" t="str">
        <f t="shared" si="7"/>
        <v/>
      </c>
      <c r="BB51" s="144" t="str">
        <f t="shared" si="7"/>
        <v/>
      </c>
      <c r="BC51" s="144" t="str">
        <f t="shared" si="7"/>
        <v/>
      </c>
      <c r="BD51" s="144" t="str">
        <f t="shared" si="7"/>
        <v/>
      </c>
      <c r="BE51" s="144" t="str">
        <f t="shared" si="7"/>
        <v/>
      </c>
    </row>
    <row r="52" spans="1:57" x14ac:dyDescent="0.25">
      <c r="A52" s="55" t="str">
        <f t="shared" si="4"/>
        <v/>
      </c>
      <c r="B52" s="116" t="str">
        <f>IF(LEN('ZMĚNY ZP OSTATNÍ'!B100)&gt;0,UPPER(SUBSTITUTE('ZMĚNY ZP OSTATNÍ'!B100,CHAR(10),"")),"")</f>
        <v/>
      </c>
      <c r="C52" s="116" t="str">
        <f>IF(LEN('ZMĚNY ZP OSTATNÍ'!C100)&gt;0,SUBSTITUTE('ZMĚNY ZP OSTATNÍ'!C100,CHAR(10),""),"")</f>
        <v/>
      </c>
      <c r="D52" s="116" t="str">
        <f>IF(LEN('ZMĚNY ZP OSTATNÍ'!D100)&gt;0,UPPER(SUBSTITUTE('ZMĚNY ZP OSTATNÍ'!D100,CHAR(10),"")),"")</f>
        <v/>
      </c>
      <c r="E52" s="116" t="str">
        <f>IF(LEN('ZMĚNY ZP OSTATNÍ'!E100)&gt;0,UPPER(SUBSTITUTE('ZMĚNY ZP OSTATNÍ'!E100,CHAR(10),"")),"")</f>
        <v/>
      </c>
      <c r="F52" s="116" t="str">
        <f>IF(LEN('ZMĚNY ZP OSTATNÍ'!F100)&gt;0,UPPER(SUBSTITUTE('ZMĚNY ZP OSTATNÍ'!F100,CHAR(10),"")),"")</f>
        <v/>
      </c>
      <c r="G52" s="116" t="str">
        <f>IF(LEN('ZMĚNY ZP OSTATNÍ'!G100)&gt;0,UPPER(SUBSTITUTE('ZMĚNY ZP OSTATNÍ'!G100,CHAR(10),"")),"")</f>
        <v/>
      </c>
      <c r="H52" s="116" t="str">
        <f>IF(LEN('ZMĚNY ZP OSTATNÍ'!H100)&gt;0,UPPER(SUBSTITUTE('ZMĚNY ZP OSTATNÍ'!H100,CHAR(10),"")),"")</f>
        <v/>
      </c>
      <c r="I52" s="116" t="str">
        <f>IF(LEN('ZMĚNY ZP OSTATNÍ'!I100)&gt;0,UPPER(SUBSTITUTE('ZMĚNY ZP OSTATNÍ'!I100,CHAR(10),"")),"")</f>
        <v/>
      </c>
      <c r="J52" s="116" t="str">
        <f>IF(LEN('ZMĚNY ZP OSTATNÍ'!J100)&gt;0,UPPER(SUBSTITUTE('ZMĚNY ZP OSTATNÍ'!J100,CHAR(10),"")),"")</f>
        <v/>
      </c>
      <c r="K52" s="116" t="str">
        <f>IF(LEN('ZMĚNY ZP OSTATNÍ'!K100)&gt;0,UPPER(SUBSTITUTE('ZMĚNY ZP OSTATNÍ'!K100,CHAR(10),"")),"")</f>
        <v/>
      </c>
      <c r="L52" s="116" t="str">
        <f>IF(LEN('ZMĚNY ZP OSTATNÍ'!L100)&gt;0,UPPER(SUBSTITUTE('ZMĚNY ZP OSTATNÍ'!L100,CHAR(10),"")),"")</f>
        <v/>
      </c>
      <c r="M52" s="116" t="str">
        <f>IF(LEN('ZMĚNY ZP OSTATNÍ'!M100)&gt;0,UPPER(SUBSTITUTE('ZMĚNY ZP OSTATNÍ'!M100,CHAR(10),"")),"")</f>
        <v/>
      </c>
      <c r="N52" s="116" t="str">
        <f>IF(LEN('ZMĚNY ZP OSTATNÍ'!N100)&gt;0,UPPER(SUBSTITUTE('ZMĚNY ZP OSTATNÍ'!N100,CHAR(10),"")),"")</f>
        <v/>
      </c>
      <c r="O52" s="116" t="str">
        <f>IF(LEN('ZMĚNY ZP OSTATNÍ'!O100)&gt;0,UPPER(SUBSTITUTE('ZMĚNY ZP OSTATNÍ'!O100,CHAR(10),"")),"")</f>
        <v/>
      </c>
      <c r="P52" s="116" t="str">
        <f>IF(LEN('ZMĚNY ZP OSTATNÍ'!P100)&gt;0,UPPER(SUBSTITUTE('ZMĚNY ZP OSTATNÍ'!P100,CHAR(10),"")),"")</f>
        <v/>
      </c>
      <c r="Q52" s="116" t="str">
        <f>IF(LEN('ZMĚNY ZP OSTATNÍ'!Q100)&gt;0,UPPER(SUBSTITUTE('ZMĚNY ZP OSTATNÍ'!Q100,CHAR(10),"")),"")</f>
        <v/>
      </c>
      <c r="R52" s="116" t="str">
        <f>IF(LEN('ZMĚNY ZP OSTATNÍ'!R100)&gt;0,UPPER(SUBSTITUTE('ZMĚNY ZP OSTATNÍ'!R100,CHAR(10),"")),"")</f>
        <v/>
      </c>
      <c r="S52" s="116" t="str">
        <f>IF(LEN('ZMĚNY ZP OSTATNÍ'!S100)&gt;0,UPPER(SUBSTITUTE('ZMĚNY ZP OSTATNÍ'!S100,CHAR(10),"")),"")</f>
        <v/>
      </c>
      <c r="T52" s="117" t="str">
        <f>IF('ZMĚNY ZP OSTATNÍ'!T100="","",'ZMĚNY ZP OSTATNÍ'!T100)</f>
        <v/>
      </c>
      <c r="U52" s="116" t="str">
        <f>IF(LEN('ZMĚNY ZP OSTATNÍ'!U100)&gt;0,UPPER(SUBSTITUTE('ZMĚNY ZP OSTATNÍ'!U100,CHAR(10),"")),"")</f>
        <v/>
      </c>
      <c r="V52" s="116" t="str">
        <f>IF(LEN('ZMĚNY ZP OSTATNÍ'!V100)&gt;0,UPPER(SUBSTITUTE('ZMĚNY ZP OSTATNÍ'!V100,CHAR(10),"")),"")</f>
        <v/>
      </c>
      <c r="W52" s="116" t="str">
        <f>IF(LEN('ZMĚNY ZP OSTATNÍ'!W100)&gt;0,UPPER(SUBSTITUTE('ZMĚNY ZP OSTATNÍ'!W100,CHAR(10),"")),"")</f>
        <v/>
      </c>
      <c r="X52" s="116" t="str">
        <f>IF(LEN('ZMĚNY ZP OSTATNÍ'!X100)&gt;0,UPPER(SUBSTITUTE('ZMĚNY ZP OSTATNÍ'!X100,CHAR(10),"")),"")</f>
        <v/>
      </c>
      <c r="Y52" s="116" t="str">
        <f>IF(LEN('ZMĚNY ZP OSTATNÍ'!Y100)&gt;0,UPPER(SUBSTITUTE('ZMĚNY ZP OSTATNÍ'!Y100,CHAR(10),"")),"")</f>
        <v/>
      </c>
      <c r="Z52" s="116" t="str">
        <f>IF(LEN('ZMĚNY ZP OSTATNÍ'!Z100)&gt;0,UPPER(SUBSTITUTE('ZMĚNY ZP OSTATNÍ'!Z100,CHAR(10),"")),"")</f>
        <v/>
      </c>
      <c r="AA52" s="116" t="str">
        <f>IF(LEN('ZMĚNY ZP OSTATNÍ'!AA100)&gt;0,UPPER(SUBSTITUTE('ZMĚNY ZP OSTATNÍ'!AA100,CHAR(10),"")),"")</f>
        <v/>
      </c>
      <c r="AB52" s="116" t="str">
        <f>IF(LEN('ZMĚNY ZP OSTATNÍ'!AB100)&gt;0,UPPER(SUBSTITUTE('ZMĚNY ZP OSTATNÍ'!AB100,CHAR(10),"")),"")</f>
        <v/>
      </c>
      <c r="AC52" s="116" t="str">
        <f>IF(LEN('ZMĚNY ZP OSTATNÍ'!AC100)&gt;0,UPPER(SUBSTITUTE('ZMĚNY ZP OSTATNÍ'!AC100,CHAR(10),"")),"")</f>
        <v/>
      </c>
      <c r="AD52" s="116" t="str">
        <f>IF(LEN('ZMĚNY ZP OSTATNÍ'!AD100)&gt;0,UPPER(SUBSTITUTE('ZMĚNY ZP OSTATNÍ'!AD100,CHAR(10),"")),"")</f>
        <v/>
      </c>
      <c r="AE52" s="144" t="str">
        <f t="shared" si="8"/>
        <v/>
      </c>
      <c r="AF52" s="144" t="str">
        <f t="shared" si="8"/>
        <v/>
      </c>
      <c r="AG52" s="144" t="str">
        <f t="shared" si="8"/>
        <v/>
      </c>
      <c r="AH52" s="144" t="str">
        <f t="shared" si="8"/>
        <v/>
      </c>
      <c r="AI52" s="144" t="str">
        <f t="shared" si="8"/>
        <v/>
      </c>
      <c r="AJ52" s="144" t="str">
        <f t="shared" si="8"/>
        <v/>
      </c>
      <c r="AK52" s="144" t="str">
        <f t="shared" si="8"/>
        <v/>
      </c>
      <c r="AL52" s="144" t="str">
        <f t="shared" si="8"/>
        <v/>
      </c>
      <c r="AM52" s="144" t="str">
        <f t="shared" si="8"/>
        <v/>
      </c>
      <c r="AN52" s="144" t="str">
        <f t="shared" si="8"/>
        <v/>
      </c>
      <c r="AO52" s="144" t="str">
        <f t="shared" si="8"/>
        <v/>
      </c>
      <c r="AP52" s="144" t="str">
        <f t="shared" si="8"/>
        <v/>
      </c>
      <c r="AQ52" s="144" t="str">
        <f t="shared" si="8"/>
        <v/>
      </c>
      <c r="AR52" s="144" t="str">
        <f t="shared" si="8"/>
        <v/>
      </c>
      <c r="AS52" s="144" t="str">
        <f t="shared" si="8"/>
        <v/>
      </c>
      <c r="AT52" s="144" t="str">
        <f t="shared" si="5"/>
        <v/>
      </c>
      <c r="AU52" s="144" t="str">
        <f t="shared" si="5"/>
        <v/>
      </c>
      <c r="AV52" s="145" t="str">
        <f t="shared" si="5"/>
        <v/>
      </c>
      <c r="AW52" s="144" t="str">
        <f t="shared" si="7"/>
        <v/>
      </c>
      <c r="AX52" s="144" t="str">
        <f t="shared" si="7"/>
        <v/>
      </c>
      <c r="AY52" s="145" t="str">
        <f t="shared" si="7"/>
        <v/>
      </c>
      <c r="AZ52" s="144" t="str">
        <f t="shared" si="7"/>
        <v/>
      </c>
      <c r="BA52" s="144" t="str">
        <f t="shared" si="7"/>
        <v/>
      </c>
      <c r="BB52" s="144" t="str">
        <f t="shared" si="7"/>
        <v/>
      </c>
      <c r="BC52" s="144" t="str">
        <f t="shared" si="7"/>
        <v/>
      </c>
      <c r="BD52" s="144" t="str">
        <f t="shared" si="7"/>
        <v/>
      </c>
      <c r="BE52" s="144" t="str">
        <f t="shared" si="7"/>
        <v/>
      </c>
    </row>
    <row r="53" spans="1:57" x14ac:dyDescent="0.25">
      <c r="A53" s="55" t="str">
        <f t="shared" si="4"/>
        <v/>
      </c>
      <c r="B53" s="116" t="str">
        <f>IF(LEN('ZMĚNY ZP OSTATNÍ'!B102)&gt;0,UPPER(SUBSTITUTE('ZMĚNY ZP OSTATNÍ'!B102,CHAR(10),"")),"")</f>
        <v/>
      </c>
      <c r="C53" s="116" t="str">
        <f>IF(LEN('ZMĚNY ZP OSTATNÍ'!C102)&gt;0,SUBSTITUTE('ZMĚNY ZP OSTATNÍ'!C102,CHAR(10),""),"")</f>
        <v/>
      </c>
      <c r="D53" s="116" t="str">
        <f>IF(LEN('ZMĚNY ZP OSTATNÍ'!D102)&gt;0,UPPER(SUBSTITUTE('ZMĚNY ZP OSTATNÍ'!D102,CHAR(10),"")),"")</f>
        <v/>
      </c>
      <c r="E53" s="116" t="str">
        <f>IF(LEN('ZMĚNY ZP OSTATNÍ'!E102)&gt;0,UPPER(SUBSTITUTE('ZMĚNY ZP OSTATNÍ'!E102,CHAR(10),"")),"")</f>
        <v/>
      </c>
      <c r="F53" s="116" t="str">
        <f>IF(LEN('ZMĚNY ZP OSTATNÍ'!F102)&gt;0,UPPER(SUBSTITUTE('ZMĚNY ZP OSTATNÍ'!F102,CHAR(10),"")),"")</f>
        <v/>
      </c>
      <c r="G53" s="116" t="str">
        <f>IF(LEN('ZMĚNY ZP OSTATNÍ'!G102)&gt;0,UPPER(SUBSTITUTE('ZMĚNY ZP OSTATNÍ'!G102,CHAR(10),"")),"")</f>
        <v/>
      </c>
      <c r="H53" s="116" t="str">
        <f>IF(LEN('ZMĚNY ZP OSTATNÍ'!H102)&gt;0,UPPER(SUBSTITUTE('ZMĚNY ZP OSTATNÍ'!H102,CHAR(10),"")),"")</f>
        <v/>
      </c>
      <c r="I53" s="116" t="str">
        <f>IF(LEN('ZMĚNY ZP OSTATNÍ'!I102)&gt;0,UPPER(SUBSTITUTE('ZMĚNY ZP OSTATNÍ'!I102,CHAR(10),"")),"")</f>
        <v/>
      </c>
      <c r="J53" s="116" t="str">
        <f>IF(LEN('ZMĚNY ZP OSTATNÍ'!J102)&gt;0,UPPER(SUBSTITUTE('ZMĚNY ZP OSTATNÍ'!J102,CHAR(10),"")),"")</f>
        <v/>
      </c>
      <c r="K53" s="116" t="str">
        <f>IF(LEN('ZMĚNY ZP OSTATNÍ'!K102)&gt;0,UPPER(SUBSTITUTE('ZMĚNY ZP OSTATNÍ'!K102,CHAR(10),"")),"")</f>
        <v/>
      </c>
      <c r="L53" s="116" t="str">
        <f>IF(LEN('ZMĚNY ZP OSTATNÍ'!L102)&gt;0,UPPER(SUBSTITUTE('ZMĚNY ZP OSTATNÍ'!L102,CHAR(10),"")),"")</f>
        <v/>
      </c>
      <c r="M53" s="116" t="str">
        <f>IF(LEN('ZMĚNY ZP OSTATNÍ'!M102)&gt;0,UPPER(SUBSTITUTE('ZMĚNY ZP OSTATNÍ'!M102,CHAR(10),"")),"")</f>
        <v/>
      </c>
      <c r="N53" s="116" t="str">
        <f>IF(LEN('ZMĚNY ZP OSTATNÍ'!N102)&gt;0,UPPER(SUBSTITUTE('ZMĚNY ZP OSTATNÍ'!N102,CHAR(10),"")),"")</f>
        <v/>
      </c>
      <c r="O53" s="116" t="str">
        <f>IF(LEN('ZMĚNY ZP OSTATNÍ'!O102)&gt;0,UPPER(SUBSTITUTE('ZMĚNY ZP OSTATNÍ'!O102,CHAR(10),"")),"")</f>
        <v/>
      </c>
      <c r="P53" s="116" t="str">
        <f>IF(LEN('ZMĚNY ZP OSTATNÍ'!P102)&gt;0,UPPER(SUBSTITUTE('ZMĚNY ZP OSTATNÍ'!P102,CHAR(10),"")),"")</f>
        <v/>
      </c>
      <c r="Q53" s="116" t="str">
        <f>IF(LEN('ZMĚNY ZP OSTATNÍ'!Q102)&gt;0,UPPER(SUBSTITUTE('ZMĚNY ZP OSTATNÍ'!Q102,CHAR(10),"")),"")</f>
        <v/>
      </c>
      <c r="R53" s="116" t="str">
        <f>IF(LEN('ZMĚNY ZP OSTATNÍ'!R102)&gt;0,UPPER(SUBSTITUTE('ZMĚNY ZP OSTATNÍ'!R102,CHAR(10),"")),"")</f>
        <v/>
      </c>
      <c r="S53" s="116" t="str">
        <f>IF(LEN('ZMĚNY ZP OSTATNÍ'!S102)&gt;0,UPPER(SUBSTITUTE('ZMĚNY ZP OSTATNÍ'!S102,CHAR(10),"")),"")</f>
        <v/>
      </c>
      <c r="T53" s="117" t="str">
        <f>IF('ZMĚNY ZP OSTATNÍ'!T102="","",'ZMĚNY ZP OSTATNÍ'!T102)</f>
        <v/>
      </c>
      <c r="U53" s="116" t="str">
        <f>IF(LEN('ZMĚNY ZP OSTATNÍ'!U102)&gt;0,UPPER(SUBSTITUTE('ZMĚNY ZP OSTATNÍ'!U102,CHAR(10),"")),"")</f>
        <v/>
      </c>
      <c r="V53" s="116" t="str">
        <f>IF(LEN('ZMĚNY ZP OSTATNÍ'!V102)&gt;0,UPPER(SUBSTITUTE('ZMĚNY ZP OSTATNÍ'!V102,CHAR(10),"")),"")</f>
        <v/>
      </c>
      <c r="W53" s="116" t="str">
        <f>IF(LEN('ZMĚNY ZP OSTATNÍ'!W102)&gt;0,UPPER(SUBSTITUTE('ZMĚNY ZP OSTATNÍ'!W102,CHAR(10),"")),"")</f>
        <v/>
      </c>
      <c r="X53" s="116" t="str">
        <f>IF(LEN('ZMĚNY ZP OSTATNÍ'!X102)&gt;0,UPPER(SUBSTITUTE('ZMĚNY ZP OSTATNÍ'!X102,CHAR(10),"")),"")</f>
        <v/>
      </c>
      <c r="Y53" s="116" t="str">
        <f>IF(LEN('ZMĚNY ZP OSTATNÍ'!Y102)&gt;0,UPPER(SUBSTITUTE('ZMĚNY ZP OSTATNÍ'!Y102,CHAR(10),"")),"")</f>
        <v/>
      </c>
      <c r="Z53" s="116" t="str">
        <f>IF(LEN('ZMĚNY ZP OSTATNÍ'!Z102)&gt;0,UPPER(SUBSTITUTE('ZMĚNY ZP OSTATNÍ'!Z102,CHAR(10),"")),"")</f>
        <v/>
      </c>
      <c r="AA53" s="116" t="str">
        <f>IF(LEN('ZMĚNY ZP OSTATNÍ'!AA102)&gt;0,UPPER(SUBSTITUTE('ZMĚNY ZP OSTATNÍ'!AA102,CHAR(10),"")),"")</f>
        <v/>
      </c>
      <c r="AB53" s="116" t="str">
        <f>IF(LEN('ZMĚNY ZP OSTATNÍ'!AB102)&gt;0,UPPER(SUBSTITUTE('ZMĚNY ZP OSTATNÍ'!AB102,CHAR(10),"")),"")</f>
        <v/>
      </c>
      <c r="AC53" s="116" t="str">
        <f>IF(LEN('ZMĚNY ZP OSTATNÍ'!AC102)&gt;0,UPPER(SUBSTITUTE('ZMĚNY ZP OSTATNÍ'!AC102,CHAR(10),"")),"")</f>
        <v/>
      </c>
      <c r="AD53" s="116" t="str">
        <f>IF(LEN('ZMĚNY ZP OSTATNÍ'!AD102)&gt;0,UPPER(SUBSTITUTE('ZMĚNY ZP OSTATNÍ'!AD102,CHAR(10),"")),"")</f>
        <v/>
      </c>
      <c r="AE53" s="144" t="str">
        <f t="shared" si="8"/>
        <v/>
      </c>
      <c r="AF53" s="144" t="str">
        <f t="shared" si="8"/>
        <v/>
      </c>
      <c r="AG53" s="144" t="str">
        <f t="shared" si="8"/>
        <v/>
      </c>
      <c r="AH53" s="144" t="str">
        <f t="shared" si="8"/>
        <v/>
      </c>
      <c r="AI53" s="144" t="str">
        <f t="shared" si="8"/>
        <v/>
      </c>
      <c r="AJ53" s="144" t="str">
        <f t="shared" si="8"/>
        <v/>
      </c>
      <c r="AK53" s="144" t="str">
        <f t="shared" si="8"/>
        <v/>
      </c>
      <c r="AL53" s="144" t="str">
        <f t="shared" si="8"/>
        <v/>
      </c>
      <c r="AM53" s="144" t="str">
        <f t="shared" si="8"/>
        <v/>
      </c>
      <c r="AN53" s="144" t="str">
        <f t="shared" si="8"/>
        <v/>
      </c>
      <c r="AO53" s="144" t="str">
        <f t="shared" si="8"/>
        <v/>
      </c>
      <c r="AP53" s="144" t="str">
        <f t="shared" si="8"/>
        <v/>
      </c>
      <c r="AQ53" s="144" t="str">
        <f t="shared" si="8"/>
        <v/>
      </c>
      <c r="AR53" s="144" t="str">
        <f t="shared" si="8"/>
        <v/>
      </c>
      <c r="AS53" s="144" t="str">
        <f t="shared" si="8"/>
        <v/>
      </c>
      <c r="AT53" s="144" t="str">
        <f t="shared" si="5"/>
        <v/>
      </c>
      <c r="AU53" s="144" t="str">
        <f t="shared" si="5"/>
        <v/>
      </c>
      <c r="AV53" s="145" t="str">
        <f t="shared" si="5"/>
        <v/>
      </c>
      <c r="AW53" s="144" t="str">
        <f t="shared" si="7"/>
        <v/>
      </c>
      <c r="AX53" s="144" t="str">
        <f t="shared" si="7"/>
        <v/>
      </c>
      <c r="AY53" s="145" t="str">
        <f t="shared" si="7"/>
        <v/>
      </c>
      <c r="AZ53" s="144" t="str">
        <f t="shared" si="7"/>
        <v/>
      </c>
      <c r="BA53" s="144" t="str">
        <f t="shared" si="7"/>
        <v/>
      </c>
      <c r="BB53" s="144" t="str">
        <f t="shared" si="7"/>
        <v/>
      </c>
      <c r="BC53" s="144" t="str">
        <f t="shared" si="7"/>
        <v/>
      </c>
      <c r="BD53" s="144" t="str">
        <f t="shared" si="7"/>
        <v/>
      </c>
      <c r="BE53" s="144" t="str">
        <f t="shared" si="7"/>
        <v/>
      </c>
    </row>
  </sheetData>
  <sheetProtection algorithmName="SHA-512" hashValue="ayyonQxtf0kgJ7ZHWcDkeOHy5YaUuDK+PfibIUIk3ePxSshjV46U4Red/RFBdZKzLsgA6QVd+ACNg0gG6fFV2g==" saltValue="w0nj5mYDPMAMr3EpAP4fJw==" spinCount="100000" sheet="1" objects="1" scenarios="1"/>
  <conditionalFormatting sqref="B4:BE53">
    <cfRule type="containsBlanks" dxfId="0" priority="853" stopIfTrue="1">
      <formula>LEN(TRIM(B4))=0</formula>
    </cfRule>
  </conditionalFormatting>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s 3 E R U Y r C E O 2 o A A A A + A A A A B I A H A B D b 2 5 m a W c v U G F j a 2 F n Z S 5 4 b W w g o h g A K K A U A A A A A A A A A A A A A A A A A A A A A A A A A A A A h Y / R C o I w G I V f R X b v N s 1 Q 5 H d e e J s Q B B H d j b l 0 p D P c b L 5 b F z 1 S r 5 B Q V n d d n s N 3 4 D u P 2 x 3 y q W u 9 q x y M 6 n W G A k y R J 7 X o K 6 X r D I 3 2 5 C c o Z 7 D l 4 s x r 6 c 2 w N u l k V I Y a a y 8 p I c 4 5 7 F a 4 H 2 o S U h q Q Q 7 n Z i U Z 2 3 F f a W K 6 F R J 9 V 9 X + F G O x f M i z E c Y L X c U R x l A R A l h p K p b 9 I O B t j C u S n h G J s 7 T h I J o x f H I E s E c j 7 B X s C U E s D B B Q A A g A I A L N x E 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z c R F R K I p H u A 4 A A A A R A A A A E w A c A E Z v c m 1 1 b G F z L 1 N l Y 3 R p b 2 4 x L m 0 g o h g A K K A U A A A A A A A A A A A A A A A A A A A A A A A A A A A A K 0 5 N L s n M z 1 M I h t C G 1 g B Q S w E C L Q A U A A I A C A C z c R F R i s I Q 7 a g A A A D 4 A A A A E g A A A A A A A A A A A A A A A A A A A A A A Q 2 9 u Z m l n L 1 B h Y 2 t h Z 2 U u e G 1 s U E s B A i 0 A F A A C A A g A s 3 E R U Q / K 6 a u k A A A A 6 Q A A A B M A A A A A A A A A A A A A A A A A 9 A A A A F t D b 2 5 0 Z W 5 0 X 1 R 5 c G V z X S 5 4 b W x Q S w E C L Q A U A A I A C A C z c R F 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B e A T b x Q C 0 e g z 7 8 9 y K e D U A A A A A A C A A A A A A A D Z g A A w A A A A B A A A A B 9 C s M b f U 2 e N 5 5 J Q G 6 + y / / k A A A A A A S A A A C g A A A A E A A A A P Y B e 6 X B r Z V S l R V 4 I t r 6 g J x Q A A A A T K f V 7 O 0 3 h j N 2 r E D y Z + 9 z 0 G 9 W N F X c F X L V p d n 8 F K 1 3 c 3 O 9 f g C W 5 Z g T C 8 k 9 a C Y i D r m B A L c P T T / d M T u k W 7 9 V r p D C C X d W g c a w p Y o m e 9 A X 6 h I i G w A U A A A A 5 u z E K Z K + O m Q M 9 0 0 p B R r O m q M X k V Y = < / D a t a M a s h u p > 
</file>

<file path=customXml/itemProps1.xml><?xml version="1.0" encoding="utf-8"?>
<ds:datastoreItem xmlns:ds="http://schemas.openxmlformats.org/officeDocument/2006/customXml" ds:itemID="{4969363B-6926-47CD-A042-3DFA2A14956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3</vt:i4>
      </vt:variant>
    </vt:vector>
  </HeadingPairs>
  <TitlesOfParts>
    <vt:vector size="11" baseType="lpstr">
      <vt:lpstr>POKYNY</vt:lpstr>
      <vt:lpstr>MEZIROČNÍ NAVÝŠENÍ CENY ZP</vt:lpstr>
      <vt:lpstr>ZMĚNY ZP OSTATNÍ</vt:lpstr>
      <vt:lpstr>VYŘAZENÍ ZP</vt:lpstr>
      <vt:lpstr>KS</vt:lpstr>
      <vt:lpstr>ČÍSELNÍK</vt:lpstr>
      <vt:lpstr>EVIDENCE MFC</vt:lpstr>
      <vt:lpstr>EVIDENCE OSTATNÍ</vt:lpstr>
      <vt:lpstr>'MEZIROČNÍ NAVÝŠENÍ CENY ZP'!Oblast_tisku</vt:lpstr>
      <vt:lpstr>POKYNY!Oblast_tisku</vt:lpstr>
      <vt:lpstr>'ZMĚNY ZP OSTATNÍ'!Oblast_tisku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Franta Miloslav</dc:creator>
  <cp:lastModifiedBy>Marcela Toušková</cp:lastModifiedBy>
  <cp:lastPrinted>2020-09-14T14:20:18Z</cp:lastPrinted>
  <dcterms:created xsi:type="dcterms:W3CDTF">2020-08-14T09:25:32Z</dcterms:created>
  <dcterms:modified xsi:type="dcterms:W3CDTF">2020-12-10T11:58:26Z</dcterms:modified>
</cp:coreProperties>
</file>